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matsuura-kenji\Desktop\R1経営比較分析表\"/>
    </mc:Choice>
  </mc:AlternateContent>
  <xr:revisionPtr revIDLastSave="0" documentId="13_ncr:1_{0C181550-5664-4266-8CFD-68E4C4C8FF9E}" xr6:coauthVersionLast="43" xr6:coauthVersionMax="43" xr10:uidLastSave="{00000000-0000-0000-0000-000000000000}"/>
  <workbookProtection workbookAlgorithmName="SHA-512" workbookHashValue="3/aTx20fIOUYzUwKe0W6nwhFCYDZaxo7lR9xQKQn4qLckKkDEeBG2XGJfmz6f83GU6sdcPQdg3oEj0eSdd04PQ==" workbookSaltValue="gUK8kzvXsGhKvgmWPVBwAw==" workbookSpinCount="100000" lockStructure="1"/>
  <bookViews>
    <workbookView xWindow="2655" yWindow="945" windowWidth="19095" windowHeight="130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<sst xmlns="http://schemas.openxmlformats.org/spreadsheetml/2006/main" count="228" uniqueCount="113">
  <si>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</si>
  <si>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</si>
  <si>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</si>
  <si>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</si>
  <si>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</si>
  <si>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</si>
  <si>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</si>
  <si>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</si>
  <si>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</si>
  <si>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</si>
  <si>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</si>
  <si>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</si>
  <si>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</si>
  <si>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</si>
  <si>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</si>
  <si>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</si>
  <si>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</si>
  <si>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</si>
  <si>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</si>
  <si>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</si>
  <si>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</si>
  <si>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</si>
  <si>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</si>
  <si>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</si>
  <si>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</si>
  <si>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</si>
  <si>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</si>
  <si>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</si>
  <si>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</si>
  <si>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</si>
  <si>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</si>
  <si>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</si>
  <si>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</si>
  <si>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</si>
  <si>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</si>
  <si>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</si>
  <si>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</si>
  <si>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</si>
  <si>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</si>
  <si>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</si>
  <si>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</si>
  <si>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</si>
  <si>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</si>
  <si>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</si>
  <si>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</si>
  <si>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</si>
  <si>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</si>
  <si>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</si>
  <si>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</si>
  <si>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</si>
  <si>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</si>
  <si>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</si>
  <si>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</si>
  <si>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</si>
  <si>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</si>
  <si>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</si>
  <si>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</si>
  <si>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</si>
  <si>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</si>
  <si>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</si>
  <si>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</si>
  <si>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</si>
  <si>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</si>
  <si>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</si>
  <si>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</si>
  <si>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</si>
  <si>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</si>
  <si>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</si>
  <si>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</si>
  <si>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</si>
  <si>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</si>
  <si>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</si>
  <si>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</si>
  <si>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</si>
  <si>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</si>
  <si>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</si>
  <si>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</si>
  <si>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</si>
  <si>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</si>
  <si>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</si>
  <si>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</si>
  <si>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</si>
  <si>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</si>
  <si>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</si>
  <si>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</si>
  <si>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</si>
  <si>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</si>
  <si>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</si>
  <si>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</si>
  <si>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</si>
  <si>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</si>
  <si>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</si>
  <si>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板野町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</si>
  <si>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</si>
  <si>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</si>
  <si>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</si>
  <si>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</si>
  <si>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</si>
  <si>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</si>
  <si>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</si>
  <si>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</si>
  <si>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</si>
  <si>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</si>
  <si>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</si>
  <si>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</si>
  <si>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</si>
  <si>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</si>
  <si>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</si>
  <si>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</si>
  <si>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</si>
  <si>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t>【経営収支比率】
　当該指数は、単年度収支が黒字であることを示す１００％以上となっています。経年比較では近年</t>
    </r>
    <r>
      <rPr>
        <sz val="11"/>
        <rFont val="ＭＳ ゴシック"/>
        <family val="3"/>
        <charset val="128"/>
      </rPr>
      <t>減少傾向となっており、</t>
    </r>
    <r>
      <rPr>
        <sz val="11"/>
        <color theme="1"/>
        <rFont val="ＭＳ ゴシック"/>
        <family val="3"/>
        <charset val="128"/>
      </rPr>
      <t>経常費用の削減に努める必要があります。
【累積欠損比率】
　当該指数は、累積欠損金が発生していないことを示しており、健全性を維持しています。
【流動比率】
　短期的な債務に対し支払い能力は十分な水準にあると考えられます。
【企業債残高対給水収益比率】
　類似団体と比較し良好な水準を保っています。
【料金回収率】
　料金回収率が１００％を上回っており、給水にかかる費用が給水収益で賄えています。
【給水原価】
　有収水量１㎥あたりの費用は類似団体や全国平均と比較しても良好な数値となっており、健全な水準です。
【施設利用率】【有収率】
施設利用率は近年減少傾向にありますが、有収率は類似団体平均値に近づいており改善傾向が見られます。今後においても漏水やメーター不感等の原因を特定し、有収率を少しでも上げるよう対策を講じる必要があります。</t>
    </r>
    <rPh sb="52" eb="54">
      <t>キンネン</t>
    </rPh>
    <rPh sb="54" eb="56">
      <t>ゲンショウ</t>
    </rPh>
    <rPh sb="56" eb="58">
      <t>ケイコウ</t>
    </rPh>
    <rPh sb="117" eb="118">
      <t>シメ</t>
    </rPh>
    <rPh sb="123" eb="126">
      <t>ケンゼンセイ</t>
    </rPh>
    <rPh sb="127" eb="129">
      <t>イジ</t>
    </rPh>
    <rPh sb="144" eb="147">
      <t>タンキテキ</t>
    </rPh>
    <rPh sb="148" eb="150">
      <t>サイム</t>
    </rPh>
    <rPh sb="151" eb="152">
      <t>タイ</t>
    </rPh>
    <rPh sb="162" eb="164">
      <t>スイジュン</t>
    </rPh>
    <rPh sb="168" eb="169">
      <t>カンガ</t>
    </rPh>
    <rPh sb="192" eb="194">
      <t>ルイジ</t>
    </rPh>
    <rPh sb="194" eb="196">
      <t>ダンタイ</t>
    </rPh>
    <rPh sb="197" eb="199">
      <t>ヒカク</t>
    </rPh>
    <rPh sb="200" eb="202">
      <t>リョウコウ</t>
    </rPh>
    <rPh sb="203" eb="205">
      <t>スイジュン</t>
    </rPh>
    <rPh sb="206" eb="207">
      <t>タモ</t>
    </rPh>
    <rPh sb="299" eb="301">
      <t>リョウコウ</t>
    </rPh>
    <rPh sb="314" eb="316">
      <t>スイジュン</t>
    </rPh>
    <rPh sb="333" eb="335">
      <t>シセツ</t>
    </rPh>
    <rPh sb="335" eb="338">
      <t>リヨウリツ</t>
    </rPh>
    <rPh sb="339" eb="341">
      <t>キンネン</t>
    </rPh>
    <rPh sb="341" eb="343">
      <t>ゲンショウ</t>
    </rPh>
    <rPh sb="343" eb="345">
      <t>ケイコウ</t>
    </rPh>
    <rPh sb="352" eb="354">
      <t>ユウシュウ</t>
    </rPh>
    <rPh sb="354" eb="355">
      <t>リツ</t>
    </rPh>
    <rPh sb="356" eb="358">
      <t>ルイジ</t>
    </rPh>
    <rPh sb="358" eb="360">
      <t>ダンタイ</t>
    </rPh>
    <rPh sb="360" eb="363">
      <t>ヘイキンチ</t>
    </rPh>
    <rPh sb="364" eb="365">
      <t>チカ</t>
    </rPh>
    <rPh sb="370" eb="372">
      <t>カイゼン</t>
    </rPh>
    <rPh sb="372" eb="374">
      <t>ケイコウ</t>
    </rPh>
    <rPh sb="375" eb="376">
      <t>ミ</t>
    </rPh>
    <rPh sb="381" eb="383">
      <t>コンゴ</t>
    </rPh>
    <rPh sb="422" eb="423">
      <t>コウ</t>
    </rPh>
    <phoneticPr fontId="16"/>
  </si>
  <si>
    <t>　経営の健全性については、類似団体及び全国平均を上回っており、今後も健全経営を維持できるよう努力する必要があります。
　経営の効率性については、有収率が類似団体平均値に近づいており改善傾向がみられますが、今後においても給水される水量が収益に結びつけられるよう、漏水対策等を実施する必要があります。
　老朽化の状況については、管路の計画的な更新を進めると共に、経営収支率が黒字であることを示す１００％以上を維持し、さらなる経常費用の削減に努め更新投資等に充てる財源の確保が必要と考えられます。</t>
    <rPh sb="39" eb="41">
      <t>イジ</t>
    </rPh>
    <rPh sb="46" eb="48">
      <t>ドリョク</t>
    </rPh>
    <rPh sb="76" eb="78">
      <t>ルイジ</t>
    </rPh>
    <rPh sb="78" eb="80">
      <t>ダンタイ</t>
    </rPh>
    <rPh sb="80" eb="83">
      <t>ヘイキンチ</t>
    </rPh>
    <rPh sb="84" eb="85">
      <t>チカ</t>
    </rPh>
    <rPh sb="90" eb="92">
      <t>カイゼン</t>
    </rPh>
    <rPh sb="92" eb="94">
      <t>ケイコウ</t>
    </rPh>
    <rPh sb="102" eb="104">
      <t>コンゴ</t>
    </rPh>
    <rPh sb="165" eb="168">
      <t>ケイカクテキ</t>
    </rPh>
    <rPh sb="169" eb="171">
      <t>コウシン</t>
    </rPh>
    <phoneticPr fontId="4"/>
  </si>
  <si>
    <t>【有形固定資産減価償却率】
　有形固定資産のうち償却対象資産の減価償却がどの程度進んでいるかを表す指数であり、類似団体や全国平均と比較してもほぼ水準であると分析されます。
【管路経年化率】【管路更新率】
　管路経年化率は前年に比べ改善されましたが全国平均、類似団体平均値を下回っており、計画的な管路の更新が必要です。管路更新率は類似団体平均値を上回っており全国水準を維持していますが、今後も引き続き管路の更新投資を行う必要性があります｡</t>
    <rPh sb="72" eb="74">
      <t>スイジュン</t>
    </rPh>
    <rPh sb="110" eb="112">
      <t>ゼンネン</t>
    </rPh>
    <rPh sb="113" eb="114">
      <t>クラ</t>
    </rPh>
    <rPh sb="115" eb="117">
      <t>カイゼン</t>
    </rPh>
    <rPh sb="123" eb="125">
      <t>ゼンコク</t>
    </rPh>
    <rPh sb="136" eb="138">
      <t>シタマワ</t>
    </rPh>
    <rPh sb="143" eb="146">
      <t>ケイカクテキ</t>
    </rPh>
    <rPh sb="147" eb="149">
      <t>カンロ</t>
    </rPh>
    <rPh sb="150" eb="152">
      <t>コウシン</t>
    </rPh>
    <rPh sb="153" eb="155">
      <t>ヒツヨウ</t>
    </rPh>
    <rPh sb="164" eb="166">
      <t>ルイジ</t>
    </rPh>
    <rPh sb="166" eb="168">
      <t>ダンタイ</t>
    </rPh>
    <rPh sb="168" eb="171">
      <t>ヘイキンチ</t>
    </rPh>
    <rPh sb="172" eb="174">
      <t>ウワマワ</t>
    </rPh>
    <rPh sb="178" eb="180">
      <t>ゼンコク</t>
    </rPh>
    <rPh sb="180" eb="182">
      <t>スイジュン</t>
    </rPh>
    <rPh sb="183" eb="185">
      <t>イジ</t>
    </rPh>
    <rPh sb="192" eb="194">
      <t>コンゴ</t>
    </rPh>
    <rPh sb="195" eb="196">
      <t>ヒ</t>
    </rPh>
    <rPh sb="197" eb="198">
      <t>ツヅ</t>
    </rPh>
    <rPh sb="207" eb="208">
      <t>オコナ</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</si>
</sst>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0.75</c:v>
                </c:pt>
                <c:pt idx="1">
                  <c:v>0.64</c:v>
                </c:pt>
                <c:pt idx="2">
                  <c:v>1.43</c:v>
                </c:pt>
                <c:pt idx="3">
                  <c:v>0.98</c:v>
                </c:pt>
                <c:pt idx="4">
                  <c:v>0.53</c:v>
                </c:pt>
              </c:numCache>
            </c:numRef>
          </c:val>
          <c:extLst>
            <c:ext xmlns:c16="http://schemas.microsoft.com/office/drawing/2014/chart" uri="{C3380CC4-5D6E-409C-BE32-E72D297353CC}">
              <c16:uniqueId val="{00000000-182D-4F1C-B658-9400947C2FE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0.47</c:v>
                </c:pt>
                <c:pt idx="2">
                  <c:v>0.39</c:v>
                </c:pt>
                <c:pt idx="3">
                  <c:v>0.43</c:v>
                </c:pt>
                <c:pt idx="4">
                  <c:v>0.42</c:v>
                </c:pt>
              </c:numCache>
            </c:numRef>
          </c:val>
          <c:smooth val="0"/>
          <c:extLst>
            <c:ext xmlns:c16="http://schemas.microsoft.com/office/drawing/2014/chart" uri="{C3380CC4-5D6E-409C-BE32-E72D297353CC}">
              <c16:uniqueId val="{00000001-182D-4F1C-B658-9400947C2FE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51.61</c:v>
                </c:pt>
                <c:pt idx="1">
                  <c:v>52.62</c:v>
                </c:pt>
                <c:pt idx="2">
                  <c:v>52.45</c:v>
                </c:pt>
                <c:pt idx="3">
                  <c:v>51.87</c:v>
                </c:pt>
                <c:pt idx="4">
                  <c:v>48.83</c:v>
                </c:pt>
              </c:numCache>
            </c:numRef>
          </c:val>
          <c:extLst>
            <c:ext xmlns:c16="http://schemas.microsoft.com/office/drawing/2014/chart" uri="{C3380CC4-5D6E-409C-BE32-E72D297353CC}">
              <c16:uniqueId val="{00000000-9D7C-4464-9005-55993EE3FF4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54.24</c:v>
                </c:pt>
                <c:pt idx="2">
                  <c:v>55.88</c:v>
                </c:pt>
                <c:pt idx="3">
                  <c:v>55.22</c:v>
                </c:pt>
                <c:pt idx="4">
                  <c:v>54.05</c:v>
                </c:pt>
              </c:numCache>
            </c:numRef>
          </c:val>
          <c:smooth val="0"/>
          <c:extLst>
            <c:ext xmlns:c16="http://schemas.microsoft.com/office/drawing/2014/chart" uri="{C3380CC4-5D6E-409C-BE32-E72D297353CC}">
              <c16:uniqueId val="{00000001-9D7C-4464-9005-55993EE3FF4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78</c:v>
                </c:pt>
                <c:pt idx="1">
                  <c:v>77.7</c:v>
                </c:pt>
                <c:pt idx="2">
                  <c:v>77.73</c:v>
                </c:pt>
                <c:pt idx="3">
                  <c:v>78.23</c:v>
                </c:pt>
                <c:pt idx="4">
                  <c:v>78.489999999999995</c:v>
                </c:pt>
              </c:numCache>
            </c:numRef>
          </c:val>
          <c:extLst>
            <c:ext xmlns:c16="http://schemas.microsoft.com/office/drawing/2014/chart" uri="{C3380CC4-5D6E-409C-BE32-E72D297353CC}">
              <c16:uniqueId val="{00000000-270F-4A93-9E83-2B07497A93C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81.680000000000007</c:v>
                </c:pt>
                <c:pt idx="2">
                  <c:v>80.989999999999995</c:v>
                </c:pt>
                <c:pt idx="3">
                  <c:v>80.930000000000007</c:v>
                </c:pt>
                <c:pt idx="4">
                  <c:v>80.510000000000005</c:v>
                </c:pt>
              </c:numCache>
            </c:numRef>
          </c:val>
          <c:smooth val="0"/>
          <c:extLst>
            <c:ext xmlns:c16="http://schemas.microsoft.com/office/drawing/2014/chart" uri="{C3380CC4-5D6E-409C-BE32-E72D297353CC}">
              <c16:uniqueId val="{00000001-270F-4A93-9E83-2B07497A93C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112.75</c:v>
                </c:pt>
                <c:pt idx="1">
                  <c:v>116.34</c:v>
                </c:pt>
                <c:pt idx="2">
                  <c:v>112</c:v>
                </c:pt>
                <c:pt idx="3">
                  <c:v>110.04</c:v>
                </c:pt>
                <c:pt idx="4">
                  <c:v>106.8</c:v>
                </c:pt>
              </c:numCache>
            </c:numRef>
          </c:val>
          <c:extLst>
            <c:ext xmlns:c16="http://schemas.microsoft.com/office/drawing/2014/chart" uri="{C3380CC4-5D6E-409C-BE32-E72D297353CC}">
              <c16:uniqueId val="{00000000-4D40-4E53-B98F-593DA9C8A5A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111.34</c:v>
                </c:pt>
                <c:pt idx="2">
                  <c:v>110.02</c:v>
                </c:pt>
                <c:pt idx="3">
                  <c:v>108.76</c:v>
                </c:pt>
                <c:pt idx="4">
                  <c:v>108.46</c:v>
                </c:pt>
              </c:numCache>
            </c:numRef>
          </c:val>
          <c:smooth val="0"/>
          <c:extLst>
            <c:ext xmlns:c16="http://schemas.microsoft.com/office/drawing/2014/chart" uri="{C3380CC4-5D6E-409C-BE32-E72D297353CC}">
              <c16:uniqueId val="{00000001-4D40-4E53-B98F-593DA9C8A5A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49.92</c:v>
                </c:pt>
                <c:pt idx="1">
                  <c:v>51.17</c:v>
                </c:pt>
                <c:pt idx="2">
                  <c:v>51.84</c:v>
                </c:pt>
                <c:pt idx="3">
                  <c:v>52.84</c:v>
                </c:pt>
                <c:pt idx="4">
                  <c:v>53.9</c:v>
                </c:pt>
              </c:numCache>
            </c:numRef>
          </c:val>
          <c:extLst>
            <c:ext xmlns:c16="http://schemas.microsoft.com/office/drawing/2014/chart" uri="{C3380CC4-5D6E-409C-BE32-E72D297353CC}">
              <c16:uniqueId val="{00000000-E46D-46A0-B947-B412015B119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48.14</c:v>
                </c:pt>
                <c:pt idx="2">
                  <c:v>46.61</c:v>
                </c:pt>
                <c:pt idx="3">
                  <c:v>47.97</c:v>
                </c:pt>
                <c:pt idx="4">
                  <c:v>49.12</c:v>
                </c:pt>
              </c:numCache>
            </c:numRef>
          </c:val>
          <c:smooth val="0"/>
          <c:extLst>
            <c:ext xmlns:c16="http://schemas.microsoft.com/office/drawing/2014/chart" uri="{C3380CC4-5D6E-409C-BE32-E72D297353CC}">
              <c16:uniqueId val="{00000001-E46D-46A0-B947-B412015B119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69.72</c:v>
                </c:pt>
                <c:pt idx="1">
                  <c:v>69.08</c:v>
                </c:pt>
                <c:pt idx="2">
                  <c:v>67.650000000000006</c:v>
                </c:pt>
                <c:pt idx="3">
                  <c:v>66.58</c:v>
                </c:pt>
                <c:pt idx="4">
                  <c:v>47.44</c:v>
                </c:pt>
              </c:numCache>
            </c:numRef>
          </c:val>
          <c:extLst>
            <c:ext xmlns:c16="http://schemas.microsoft.com/office/drawing/2014/chart" uri="{C3380CC4-5D6E-409C-BE32-E72D297353CC}">
              <c16:uniqueId val="{00000000-EF9E-4191-A920-9016D1A0DBD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11.13</c:v>
                </c:pt>
                <c:pt idx="2">
                  <c:v>10.84</c:v>
                </c:pt>
                <c:pt idx="3">
                  <c:v>15.33</c:v>
                </c:pt>
                <c:pt idx="4">
                  <c:v>16.760000000000002</c:v>
                </c:pt>
              </c:numCache>
            </c:numRef>
          </c:val>
          <c:smooth val="0"/>
          <c:extLst>
            <c:ext xmlns:c16="http://schemas.microsoft.com/office/drawing/2014/chart" uri="{C3380CC4-5D6E-409C-BE32-E72D297353CC}">
              <c16:uniqueId val="{00000001-EF9E-4191-A920-9016D1A0DBD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FB-4029-BB2A-5AB22D8A363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10.130000000000001</c:v>
                </c:pt>
                <c:pt idx="2">
                  <c:v>7.31</c:v>
                </c:pt>
                <c:pt idx="3">
                  <c:v>7.48</c:v>
                </c:pt>
                <c:pt idx="4">
                  <c:v>11.94</c:v>
                </c:pt>
              </c:numCache>
            </c:numRef>
          </c:val>
          <c:smooth val="0"/>
          <c:extLst>
            <c:ext xmlns:c16="http://schemas.microsoft.com/office/drawing/2014/chart" uri="{C3380CC4-5D6E-409C-BE32-E72D297353CC}">
              <c16:uniqueId val="{00000001-81FB-4029-BB2A-5AB22D8A363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662.29</c:v>
                </c:pt>
                <c:pt idx="1">
                  <c:v>721.63</c:v>
                </c:pt>
                <c:pt idx="2">
                  <c:v>737.21</c:v>
                </c:pt>
                <c:pt idx="3">
                  <c:v>563.84</c:v>
                </c:pt>
                <c:pt idx="4">
                  <c:v>715.47</c:v>
                </c:pt>
              </c:numCache>
            </c:numRef>
          </c:val>
          <c:extLst>
            <c:ext xmlns:c16="http://schemas.microsoft.com/office/drawing/2014/chart" uri="{C3380CC4-5D6E-409C-BE32-E72D297353CC}">
              <c16:uniqueId val="{00000000-287C-4507-8C68-68396D232E8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388.67</c:v>
                </c:pt>
                <c:pt idx="2">
                  <c:v>355.27</c:v>
                </c:pt>
                <c:pt idx="3">
                  <c:v>359.7</c:v>
                </c:pt>
                <c:pt idx="4">
                  <c:v>362.93</c:v>
                </c:pt>
              </c:numCache>
            </c:numRef>
          </c:val>
          <c:smooth val="0"/>
          <c:extLst>
            <c:ext xmlns:c16="http://schemas.microsoft.com/office/drawing/2014/chart" uri="{C3380CC4-5D6E-409C-BE32-E72D297353CC}">
              <c16:uniqueId val="{00000001-287C-4507-8C68-68396D232E8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380.87</c:v>
                </c:pt>
                <c:pt idx="1">
                  <c:v>361.54</c:v>
                </c:pt>
                <c:pt idx="2">
                  <c:v>376.23</c:v>
                </c:pt>
                <c:pt idx="3">
                  <c:v>378.13</c:v>
                </c:pt>
                <c:pt idx="4">
                  <c:v>397.82</c:v>
                </c:pt>
              </c:numCache>
            </c:numRef>
          </c:val>
          <c:extLst>
            <c:ext xmlns:c16="http://schemas.microsoft.com/office/drawing/2014/chart" uri="{C3380CC4-5D6E-409C-BE32-E72D297353CC}">
              <c16:uniqueId val="{00000000-4235-408D-A74B-1BD46ECA3FD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422.5</c:v>
                </c:pt>
                <c:pt idx="2">
                  <c:v>458.27</c:v>
                </c:pt>
                <c:pt idx="3">
                  <c:v>447.01</c:v>
                </c:pt>
                <c:pt idx="4">
                  <c:v>439.05</c:v>
                </c:pt>
              </c:numCache>
            </c:numRef>
          </c:val>
          <c:smooth val="0"/>
          <c:extLst>
            <c:ext xmlns:c16="http://schemas.microsoft.com/office/drawing/2014/chart" uri="{C3380CC4-5D6E-409C-BE32-E72D297353CC}">
              <c16:uniqueId val="{00000001-4235-408D-A74B-1BD46ECA3FD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113.5</c:v>
                </c:pt>
                <c:pt idx="1">
                  <c:v>116.93</c:v>
                </c:pt>
                <c:pt idx="2">
                  <c:v>112.22</c:v>
                </c:pt>
                <c:pt idx="3">
                  <c:v>110.34</c:v>
                </c:pt>
                <c:pt idx="4">
                  <c:v>106.97</c:v>
                </c:pt>
              </c:numCache>
            </c:numRef>
          </c:val>
          <c:extLst>
            <c:ext xmlns:c16="http://schemas.microsoft.com/office/drawing/2014/chart" uri="{C3380CC4-5D6E-409C-BE32-E72D297353CC}">
              <c16:uniqueId val="{00000000-12D1-4468-A252-144A3E8DEBD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101.64</c:v>
                </c:pt>
                <c:pt idx="2">
                  <c:v>96.77</c:v>
                </c:pt>
                <c:pt idx="3">
                  <c:v>95.81</c:v>
                </c:pt>
                <c:pt idx="4">
                  <c:v>95.26</c:v>
                </c:pt>
              </c:numCache>
            </c:numRef>
          </c:val>
          <c:smooth val="0"/>
          <c:extLst>
            <c:ext xmlns:c16="http://schemas.microsoft.com/office/drawing/2014/chart" uri="{C3380CC4-5D6E-409C-BE32-E72D297353CC}">
              <c16:uniqueId val="{00000001-12D1-4468-A252-144A3E8DEBD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103.81</c:v>
                </c:pt>
                <c:pt idx="1">
                  <c:v>101.03</c:v>
                </c:pt>
                <c:pt idx="2">
                  <c:v>105.17</c:v>
                </c:pt>
                <c:pt idx="3">
                  <c:v>107.01</c:v>
                </c:pt>
                <c:pt idx="4">
                  <c:v>112.81</c:v>
                </c:pt>
              </c:numCache>
            </c:numRef>
          </c:val>
          <c:extLst>
            <c:ext xmlns:c16="http://schemas.microsoft.com/office/drawing/2014/chart" uri="{C3380CC4-5D6E-409C-BE32-E72D297353CC}">
              <c16:uniqueId val="{00000000-DBA8-4A3A-8B3F-0AC1943D71E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179.16</c:v>
                </c:pt>
                <c:pt idx="2">
                  <c:v>187.18</c:v>
                </c:pt>
                <c:pt idx="3">
                  <c:v>189.58</c:v>
                </c:pt>
                <c:pt idx="4">
                  <c:v>192.82</c:v>
                </c:pt>
              </c:numCache>
            </c:numRef>
          </c:val>
          <c:smooth val="0"/>
          <c:extLst>
            <c:ext xmlns:c16="http://schemas.microsoft.com/office/drawing/2014/chart" uri="{C3380CC4-5D6E-409C-BE32-E72D297353CC}">
              <c16:uniqueId val="{00000001-DBA8-4A3A-8B3F-0AC1943D71E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C1" sqref="C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徳島県　板野町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13442</v>
      </c>
      <c r="AM8" s="61"/>
      <c r="AN8" s="61"/>
      <c r="AO8" s="61"/>
      <c r="AP8" s="61"/>
      <c r="AQ8" s="61"/>
      <c r="AR8" s="61"/>
      <c r="AS8" s="61"/>
      <c r="AT8" s="52">
        <f>データ!$S$6</f>
        <v>36.22</v>
      </c>
      <c r="AU8" s="53"/>
      <c r="AV8" s="53"/>
      <c r="AW8" s="53"/>
      <c r="AX8" s="53"/>
      <c r="AY8" s="53"/>
      <c r="AZ8" s="53"/>
      <c r="BA8" s="53"/>
      <c r="BB8" s="54">
        <f>データ!$T$6</f>
        <v>371.12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65.47</v>
      </c>
      <c r="J10" s="53"/>
      <c r="K10" s="53"/>
      <c r="L10" s="53"/>
      <c r="M10" s="53"/>
      <c r="N10" s="53"/>
      <c r="O10" s="64"/>
      <c r="P10" s="54">
        <f>データ!$P$6</f>
        <v>98.3</v>
      </c>
      <c r="Q10" s="54"/>
      <c r="R10" s="54"/>
      <c r="S10" s="54"/>
      <c r="T10" s="54"/>
      <c r="U10" s="54"/>
      <c r="V10" s="54"/>
      <c r="W10" s="61">
        <f>データ!$Q$6</f>
        <v>2420</v>
      </c>
      <c r="X10" s="61"/>
      <c r="Y10" s="61"/>
      <c r="Z10" s="61"/>
      <c r="AA10" s="61"/>
      <c r="AB10" s="61"/>
      <c r="AC10" s="61"/>
      <c r="AD10" s="2"/>
      <c r="AE10" s="2"/>
      <c r="AF10" s="2"/>
      <c r="AG10" s="2"/>
      <c r="AH10" s="4"/>
      <c r="AI10" s="4"/>
      <c r="AJ10" s="4"/>
      <c r="AK10" s="4"/>
      <c r="AL10" s="61">
        <f>データ!$U$6</f>
        <v>13171</v>
      </c>
      <c r="AM10" s="61"/>
      <c r="AN10" s="61"/>
      <c r="AO10" s="61"/>
      <c r="AP10" s="61"/>
      <c r="AQ10" s="61"/>
      <c r="AR10" s="61"/>
      <c r="AS10" s="61"/>
      <c r="AT10" s="52">
        <f>データ!$V$6</f>
        <v>19.399999999999999</v>
      </c>
      <c r="AU10" s="53"/>
      <c r="AV10" s="53"/>
      <c r="AW10" s="53"/>
      <c r="AX10" s="53"/>
      <c r="AY10" s="53"/>
      <c r="AZ10" s="53"/>
      <c r="BA10" s="53"/>
      <c r="BB10" s="54">
        <f>データ!$W$6</f>
        <v>678.92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EKWrzfnn7gG1EFsKZaPm6U5CZXAm9SAmVRwSKk8R/ou7fsaRF0sBhZ3ozlqO2b3tc5ck1YvXnU5JTppJA4GmsQ==" saltValue="50cQDHi97kHxxecsE3ELx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364045</v>
      </c>
      <c r="D6" s="34">
        <f t="shared" si="3"/>
        <v>46</v>
      </c>
      <c r="E6" s="34">
        <f t="shared" si="3"/>
        <v>1</v>
      </c>
      <c r="F6" s="34">
        <f t="shared" si="3"/>
        <v>0</v>
      </c>
      <c r="G6" s="34">
        <f t="shared" si="3"/>
        <v>1</v>
      </c>
      <c r="H6" s="34" t="str">
        <f t="shared" si="3"/>
        <v>徳島県　板野町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65.47</v>
      </c>
      <c r="P6" s="35">
        <f t="shared" si="3"/>
        <v>98.3</v>
      </c>
      <c r="Q6" s="35">
        <f t="shared" si="3"/>
        <v>2420</v>
      </c>
      <c r="R6" s="35">
        <f t="shared" si="3"/>
        <v>13442</v>
      </c>
      <c r="S6" s="35">
        <f t="shared" si="3"/>
        <v>36.22</v>
      </c>
      <c r="T6" s="35">
        <f t="shared" si="3"/>
        <v>371.12</v>
      </c>
      <c r="U6" s="35">
        <f t="shared" si="3"/>
        <v>13171</v>
      </c>
      <c r="V6" s="35">
        <f t="shared" si="3"/>
        <v>19.399999999999999</v>
      </c>
      <c r="W6" s="35">
        <f t="shared" si="3"/>
        <v>678.92</v>
      </c>
      <c r="X6" s="36">
        <f>IF(X7="",NA(),X7)</f>
        <v>112.75</v>
      </c>
      <c r="Y6" s="36">
        <f t="shared" ref="Y6:AG6" si="4">IF(Y7="",NA(),Y7)</f>
        <v>116.34</v>
      </c>
      <c r="Z6" s="36">
        <f t="shared" si="4"/>
        <v>112</v>
      </c>
      <c r="AA6" s="36">
        <f t="shared" si="4"/>
        <v>110.04</v>
      </c>
      <c r="AB6" s="36">
        <f t="shared" si="4"/>
        <v>106.8</v>
      </c>
      <c r="AC6" s="36">
        <f t="shared" si="4"/>
        <v>111.06</v>
      </c>
      <c r="AD6" s="36">
        <f t="shared" si="4"/>
        <v>111.34</v>
      </c>
      <c r="AE6" s="36">
        <f t="shared" si="4"/>
        <v>110.02</v>
      </c>
      <c r="AF6" s="36">
        <f t="shared" si="4"/>
        <v>108.76</v>
      </c>
      <c r="AG6" s="36">
        <f t="shared" si="4"/>
        <v>108.46</v>
      </c>
      <c r="AH6" s="35" t="str">
        <f>IF(AH7="","",IF(AH7="-","【-】","【"&amp;SUBSTITUTE(TEXT(AH7,"#,##0.00"),"-","△")&amp;"】"))</f>
        <v>【112.01】</v>
      </c>
      <c r="AI6" s="35">
        <f>IF(AI7="",NA(),AI7)</f>
        <v>0</v>
      </c>
      <c r="AJ6" s="35">
        <f t="shared" ref="AJ6:AR6" si="5">IF(AJ7="",NA(),AJ7)</f>
        <v>0</v>
      </c>
      <c r="AK6" s="35">
        <f t="shared" si="5"/>
        <v>0</v>
      </c>
      <c r="AL6" s="35">
        <f t="shared" si="5"/>
        <v>0</v>
      </c>
      <c r="AM6" s="35">
        <f t="shared" si="5"/>
        <v>0</v>
      </c>
      <c r="AN6" s="36">
        <f t="shared" si="5"/>
        <v>9.35</v>
      </c>
      <c r="AO6" s="36">
        <f t="shared" si="5"/>
        <v>10.130000000000001</v>
      </c>
      <c r="AP6" s="36">
        <f t="shared" si="5"/>
        <v>7.31</v>
      </c>
      <c r="AQ6" s="36">
        <f t="shared" si="5"/>
        <v>7.48</v>
      </c>
      <c r="AR6" s="36">
        <f t="shared" si="5"/>
        <v>11.94</v>
      </c>
      <c r="AS6" s="35" t="str">
        <f>IF(AS7="","",IF(AS7="-","【-】","【"&amp;SUBSTITUTE(TEXT(AS7,"#,##0.00"),"-","△")&amp;"】"))</f>
        <v>【1.08】</v>
      </c>
      <c r="AT6" s="36">
        <f>IF(AT7="",NA(),AT7)</f>
        <v>662.29</v>
      </c>
      <c r="AU6" s="36">
        <f t="shared" ref="AU6:BC6" si="6">IF(AU7="",NA(),AU7)</f>
        <v>721.63</v>
      </c>
      <c r="AV6" s="36">
        <f t="shared" si="6"/>
        <v>737.21</v>
      </c>
      <c r="AW6" s="36">
        <f t="shared" si="6"/>
        <v>563.84</v>
      </c>
      <c r="AX6" s="36">
        <f t="shared" si="6"/>
        <v>715.47</v>
      </c>
      <c r="AY6" s="36">
        <f t="shared" si="6"/>
        <v>398.29</v>
      </c>
      <c r="AZ6" s="36">
        <f t="shared" si="6"/>
        <v>388.67</v>
      </c>
      <c r="BA6" s="36">
        <f t="shared" si="6"/>
        <v>355.27</v>
      </c>
      <c r="BB6" s="36">
        <f t="shared" si="6"/>
        <v>359.7</v>
      </c>
      <c r="BC6" s="36">
        <f t="shared" si="6"/>
        <v>362.93</v>
      </c>
      <c r="BD6" s="35" t="str">
        <f>IF(BD7="","",IF(BD7="-","【-】","【"&amp;SUBSTITUTE(TEXT(BD7,"#,##0.00"),"-","△")&amp;"】"))</f>
        <v>【264.97】</v>
      </c>
      <c r="BE6" s="36">
        <f>IF(BE7="",NA(),BE7)</f>
        <v>380.87</v>
      </c>
      <c r="BF6" s="36">
        <f t="shared" ref="BF6:BN6" si="7">IF(BF7="",NA(),BF7)</f>
        <v>361.54</v>
      </c>
      <c r="BG6" s="36">
        <f t="shared" si="7"/>
        <v>376.23</v>
      </c>
      <c r="BH6" s="36">
        <f t="shared" si="7"/>
        <v>378.13</v>
      </c>
      <c r="BI6" s="36">
        <f t="shared" si="7"/>
        <v>397.82</v>
      </c>
      <c r="BJ6" s="36">
        <f t="shared" si="7"/>
        <v>431</v>
      </c>
      <c r="BK6" s="36">
        <f t="shared" si="7"/>
        <v>422.5</v>
      </c>
      <c r="BL6" s="36">
        <f t="shared" si="7"/>
        <v>458.27</v>
      </c>
      <c r="BM6" s="36">
        <f t="shared" si="7"/>
        <v>447.01</v>
      </c>
      <c r="BN6" s="36">
        <f t="shared" si="7"/>
        <v>439.05</v>
      </c>
      <c r="BO6" s="35" t="str">
        <f>IF(BO7="","",IF(BO7="-","【-】","【"&amp;SUBSTITUTE(TEXT(BO7,"#,##0.00"),"-","△")&amp;"】"))</f>
        <v>【266.61】</v>
      </c>
      <c r="BP6" s="36">
        <f>IF(BP7="",NA(),BP7)</f>
        <v>113.5</v>
      </c>
      <c r="BQ6" s="36">
        <f t="shared" ref="BQ6:BY6" si="8">IF(BQ7="",NA(),BQ7)</f>
        <v>116.93</v>
      </c>
      <c r="BR6" s="36">
        <f t="shared" si="8"/>
        <v>112.22</v>
      </c>
      <c r="BS6" s="36">
        <f t="shared" si="8"/>
        <v>110.34</v>
      </c>
      <c r="BT6" s="36">
        <f t="shared" si="8"/>
        <v>106.97</v>
      </c>
      <c r="BU6" s="36">
        <f t="shared" si="8"/>
        <v>100.82</v>
      </c>
      <c r="BV6" s="36">
        <f t="shared" si="8"/>
        <v>101.64</v>
      </c>
      <c r="BW6" s="36">
        <f t="shared" si="8"/>
        <v>96.77</v>
      </c>
      <c r="BX6" s="36">
        <f t="shared" si="8"/>
        <v>95.81</v>
      </c>
      <c r="BY6" s="36">
        <f t="shared" si="8"/>
        <v>95.26</v>
      </c>
      <c r="BZ6" s="35" t="str">
        <f>IF(BZ7="","",IF(BZ7="-","【-】","【"&amp;SUBSTITUTE(TEXT(BZ7,"#,##0.00"),"-","△")&amp;"】"))</f>
        <v>【103.24】</v>
      </c>
      <c r="CA6" s="36">
        <f>IF(CA7="",NA(),CA7)</f>
        <v>103.81</v>
      </c>
      <c r="CB6" s="36">
        <f t="shared" ref="CB6:CJ6" si="9">IF(CB7="",NA(),CB7)</f>
        <v>101.03</v>
      </c>
      <c r="CC6" s="36">
        <f t="shared" si="9"/>
        <v>105.17</v>
      </c>
      <c r="CD6" s="36">
        <f t="shared" si="9"/>
        <v>107.01</v>
      </c>
      <c r="CE6" s="36">
        <f t="shared" si="9"/>
        <v>112.81</v>
      </c>
      <c r="CF6" s="36">
        <f t="shared" si="9"/>
        <v>179.55</v>
      </c>
      <c r="CG6" s="36">
        <f t="shared" si="9"/>
        <v>179.16</v>
      </c>
      <c r="CH6" s="36">
        <f t="shared" si="9"/>
        <v>187.18</v>
      </c>
      <c r="CI6" s="36">
        <f t="shared" si="9"/>
        <v>189.58</v>
      </c>
      <c r="CJ6" s="36">
        <f t="shared" si="9"/>
        <v>192.82</v>
      </c>
      <c r="CK6" s="35" t="str">
        <f>IF(CK7="","",IF(CK7="-","【-】","【"&amp;SUBSTITUTE(TEXT(CK7,"#,##0.00"),"-","△")&amp;"】"))</f>
        <v>【168.38】</v>
      </c>
      <c r="CL6" s="36">
        <f>IF(CL7="",NA(),CL7)</f>
        <v>51.61</v>
      </c>
      <c r="CM6" s="36">
        <f t="shared" ref="CM6:CU6" si="10">IF(CM7="",NA(),CM7)</f>
        <v>52.62</v>
      </c>
      <c r="CN6" s="36">
        <f t="shared" si="10"/>
        <v>52.45</v>
      </c>
      <c r="CO6" s="36">
        <f t="shared" si="10"/>
        <v>51.87</v>
      </c>
      <c r="CP6" s="36">
        <f t="shared" si="10"/>
        <v>48.83</v>
      </c>
      <c r="CQ6" s="36">
        <f t="shared" si="10"/>
        <v>53.52</v>
      </c>
      <c r="CR6" s="36">
        <f t="shared" si="10"/>
        <v>54.24</v>
      </c>
      <c r="CS6" s="36">
        <f t="shared" si="10"/>
        <v>55.88</v>
      </c>
      <c r="CT6" s="36">
        <f t="shared" si="10"/>
        <v>55.22</v>
      </c>
      <c r="CU6" s="36">
        <f t="shared" si="10"/>
        <v>54.05</v>
      </c>
      <c r="CV6" s="35" t="str">
        <f>IF(CV7="","",IF(CV7="-","【-】","【"&amp;SUBSTITUTE(TEXT(CV7,"#,##0.00"),"-","△")&amp;"】"))</f>
        <v>【60.00】</v>
      </c>
      <c r="CW6" s="36">
        <f>IF(CW7="",NA(),CW7)</f>
        <v>78</v>
      </c>
      <c r="CX6" s="36">
        <f t="shared" ref="CX6:DF6" si="11">IF(CX7="",NA(),CX7)</f>
        <v>77.7</v>
      </c>
      <c r="CY6" s="36">
        <f t="shared" si="11"/>
        <v>77.73</v>
      </c>
      <c r="CZ6" s="36">
        <f t="shared" si="11"/>
        <v>78.23</v>
      </c>
      <c r="DA6" s="36">
        <f t="shared" si="11"/>
        <v>78.489999999999995</v>
      </c>
      <c r="DB6" s="36">
        <f t="shared" si="11"/>
        <v>81.459999999999994</v>
      </c>
      <c r="DC6" s="36">
        <f t="shared" si="11"/>
        <v>81.680000000000007</v>
      </c>
      <c r="DD6" s="36">
        <f t="shared" si="11"/>
        <v>80.989999999999995</v>
      </c>
      <c r="DE6" s="36">
        <f t="shared" si="11"/>
        <v>80.930000000000007</v>
      </c>
      <c r="DF6" s="36">
        <f t="shared" si="11"/>
        <v>80.510000000000005</v>
      </c>
      <c r="DG6" s="35" t="str">
        <f>IF(DG7="","",IF(DG7="-","【-】","【"&amp;SUBSTITUTE(TEXT(DG7,"#,##0.00"),"-","△")&amp;"】"))</f>
        <v>【89.80】</v>
      </c>
      <c r="DH6" s="36">
        <f>IF(DH7="",NA(),DH7)</f>
        <v>49.92</v>
      </c>
      <c r="DI6" s="36">
        <f t="shared" ref="DI6:DQ6" si="12">IF(DI7="",NA(),DI7)</f>
        <v>51.17</v>
      </c>
      <c r="DJ6" s="36">
        <f t="shared" si="12"/>
        <v>51.84</v>
      </c>
      <c r="DK6" s="36">
        <f t="shared" si="12"/>
        <v>52.84</v>
      </c>
      <c r="DL6" s="36">
        <f t="shared" si="12"/>
        <v>53.9</v>
      </c>
      <c r="DM6" s="36">
        <f t="shared" si="12"/>
        <v>47.7</v>
      </c>
      <c r="DN6" s="36">
        <f t="shared" si="12"/>
        <v>48.14</v>
      </c>
      <c r="DO6" s="36">
        <f t="shared" si="12"/>
        <v>46.61</v>
      </c>
      <c r="DP6" s="36">
        <f t="shared" si="12"/>
        <v>47.97</v>
      </c>
      <c r="DQ6" s="36">
        <f t="shared" si="12"/>
        <v>49.12</v>
      </c>
      <c r="DR6" s="35" t="str">
        <f>IF(DR7="","",IF(DR7="-","【-】","【"&amp;SUBSTITUTE(TEXT(DR7,"#,##0.00"),"-","△")&amp;"】"))</f>
        <v>【49.59】</v>
      </c>
      <c r="DS6" s="36">
        <f>IF(DS7="",NA(),DS7)</f>
        <v>69.72</v>
      </c>
      <c r="DT6" s="36">
        <f t="shared" ref="DT6:EB6" si="13">IF(DT7="",NA(),DT7)</f>
        <v>69.08</v>
      </c>
      <c r="DU6" s="36">
        <f t="shared" si="13"/>
        <v>67.650000000000006</v>
      </c>
      <c r="DV6" s="36">
        <f t="shared" si="13"/>
        <v>66.58</v>
      </c>
      <c r="DW6" s="36">
        <f t="shared" si="13"/>
        <v>47.44</v>
      </c>
      <c r="DX6" s="36">
        <f t="shared" si="13"/>
        <v>7.26</v>
      </c>
      <c r="DY6" s="36">
        <f t="shared" si="13"/>
        <v>11.13</v>
      </c>
      <c r="DZ6" s="36">
        <f t="shared" si="13"/>
        <v>10.84</v>
      </c>
      <c r="EA6" s="36">
        <f t="shared" si="13"/>
        <v>15.33</v>
      </c>
      <c r="EB6" s="36">
        <f t="shared" si="13"/>
        <v>16.760000000000002</v>
      </c>
      <c r="EC6" s="35" t="str">
        <f>IF(EC7="","",IF(EC7="-","【-】","【"&amp;SUBSTITUTE(TEXT(EC7,"#,##0.00"),"-","△")&amp;"】"))</f>
        <v>【19.44】</v>
      </c>
      <c r="ED6" s="36">
        <f>IF(ED7="",NA(),ED7)</f>
        <v>0.75</v>
      </c>
      <c r="EE6" s="36">
        <f t="shared" ref="EE6:EM6" si="14">IF(EE7="",NA(),EE7)</f>
        <v>0.64</v>
      </c>
      <c r="EF6" s="36">
        <f t="shared" si="14"/>
        <v>1.43</v>
      </c>
      <c r="EG6" s="36">
        <f t="shared" si="14"/>
        <v>0.98</v>
      </c>
      <c r="EH6" s="36">
        <f t="shared" si="14"/>
        <v>0.53</v>
      </c>
      <c r="EI6" s="36">
        <f t="shared" si="14"/>
        <v>1.65</v>
      </c>
      <c r="EJ6" s="36">
        <f t="shared" si="14"/>
        <v>0.47</v>
      </c>
      <c r="EK6" s="36">
        <f t="shared" si="14"/>
        <v>0.39</v>
      </c>
      <c r="EL6" s="36">
        <f t="shared" si="14"/>
        <v>0.43</v>
      </c>
      <c r="EM6" s="36">
        <f t="shared" si="14"/>
        <v>0.42</v>
      </c>
      <c r="EN6" s="35" t="str">
        <f>IF(EN7="","",IF(EN7="-","【-】","【"&amp;SUBSTITUTE(TEXT(EN7,"#,##0.00"),"-","△")&amp;"】"))</f>
        <v>【0.68】</v>
      </c>
    </row>
    <row r="7" spans="1:144" s="37" customFormat="1" x14ac:dyDescent="0.15">
      <c r="A7" s="29"/>
      <c r="B7" s="38">
        <v>2019</v>
      </c>
      <c r="C7" s="38">
        <v>364045</v>
      </c>
      <c r="D7" s="38">
        <v>46</v>
      </c>
      <c r="E7" s="38">
        <v>1</v>
      </c>
      <c r="F7" s="38">
        <v>0</v>
      </c>
      <c r="G7" s="38">
        <v>1</v>
      </c>
      <c r="H7" s="38" t="s">
        <v>92</v>
      </c>
      <c r="I7" s="38" t="s">
        <v>93</v>
      </c>
      <c r="J7" s="38" t="s">
        <v>94</v>
      </c>
      <c r="K7" s="38" t="s">
        <v>95</v>
      </c>
      <c r="L7" s="38" t="s">
        <v>96</v>
      </c>
      <c r="M7" s="38" t="s">
        <v>97</v>
      </c>
      <c r="N7" s="39" t="s">
        <v>98</v>
      </c>
      <c r="O7" s="39">
        <v>65.47</v>
      </c>
      <c r="P7" s="39">
        <v>98.3</v>
      </c>
      <c r="Q7" s="39">
        <v>2420</v>
      </c>
      <c r="R7" s="39">
        <v>13442</v>
      </c>
      <c r="S7" s="39">
        <v>36.22</v>
      </c>
      <c r="T7" s="39">
        <v>371.12</v>
      </c>
      <c r="U7" s="39">
        <v>13171</v>
      </c>
      <c r="V7" s="39">
        <v>19.399999999999999</v>
      </c>
      <c r="W7" s="39">
        <v>678.92</v>
      </c>
      <c r="X7" s="39">
        <v>112.75</v>
      </c>
      <c r="Y7" s="39">
        <v>116.34</v>
      </c>
      <c r="Z7" s="39">
        <v>112</v>
      </c>
      <c r="AA7" s="39">
        <v>110.04</v>
      </c>
      <c r="AB7" s="39">
        <v>106.8</v>
      </c>
      <c r="AC7" s="39">
        <v>111.06</v>
      </c>
      <c r="AD7" s="39">
        <v>111.34</v>
      </c>
      <c r="AE7" s="39">
        <v>110.02</v>
      </c>
      <c r="AF7" s="39">
        <v>108.76</v>
      </c>
      <c r="AG7" s="39">
        <v>108.46</v>
      </c>
      <c r="AH7" s="39">
        <v>112.01</v>
      </c>
      <c r="AI7" s="39">
        <v>0</v>
      </c>
      <c r="AJ7" s="39">
        <v>0</v>
      </c>
      <c r="AK7" s="39">
        <v>0</v>
      </c>
      <c r="AL7" s="39">
        <v>0</v>
      </c>
      <c r="AM7" s="39">
        <v>0</v>
      </c>
      <c r="AN7" s="39">
        <v>9.35</v>
      </c>
      <c r="AO7" s="39">
        <v>10.130000000000001</v>
      </c>
      <c r="AP7" s="39">
        <v>7.31</v>
      </c>
      <c r="AQ7" s="39">
        <v>7.48</v>
      </c>
      <c r="AR7" s="39">
        <v>11.94</v>
      </c>
      <c r="AS7" s="39">
        <v>1.08</v>
      </c>
      <c r="AT7" s="39">
        <v>662.29</v>
      </c>
      <c r="AU7" s="39">
        <v>721.63</v>
      </c>
      <c r="AV7" s="39">
        <v>737.21</v>
      </c>
      <c r="AW7" s="39">
        <v>563.84</v>
      </c>
      <c r="AX7" s="39">
        <v>715.47</v>
      </c>
      <c r="AY7" s="39">
        <v>398.29</v>
      </c>
      <c r="AZ7" s="39">
        <v>388.67</v>
      </c>
      <c r="BA7" s="39">
        <v>355.27</v>
      </c>
      <c r="BB7" s="39">
        <v>359.7</v>
      </c>
      <c r="BC7" s="39">
        <v>362.93</v>
      </c>
      <c r="BD7" s="39">
        <v>264.97000000000003</v>
      </c>
      <c r="BE7" s="39">
        <v>380.87</v>
      </c>
      <c r="BF7" s="39">
        <v>361.54</v>
      </c>
      <c r="BG7" s="39">
        <v>376.23</v>
      </c>
      <c r="BH7" s="39">
        <v>378.13</v>
      </c>
      <c r="BI7" s="39">
        <v>397.82</v>
      </c>
      <c r="BJ7" s="39">
        <v>431</v>
      </c>
      <c r="BK7" s="39">
        <v>422.5</v>
      </c>
      <c r="BL7" s="39">
        <v>458.27</v>
      </c>
      <c r="BM7" s="39">
        <v>447.01</v>
      </c>
      <c r="BN7" s="39">
        <v>439.05</v>
      </c>
      <c r="BO7" s="39">
        <v>266.61</v>
      </c>
      <c r="BP7" s="39">
        <v>113.5</v>
      </c>
      <c r="BQ7" s="39">
        <v>116.93</v>
      </c>
      <c r="BR7" s="39">
        <v>112.22</v>
      </c>
      <c r="BS7" s="39">
        <v>110.34</v>
      </c>
      <c r="BT7" s="39">
        <v>106.97</v>
      </c>
      <c r="BU7" s="39">
        <v>100.82</v>
      </c>
      <c r="BV7" s="39">
        <v>101.64</v>
      </c>
      <c r="BW7" s="39">
        <v>96.77</v>
      </c>
      <c r="BX7" s="39">
        <v>95.81</v>
      </c>
      <c r="BY7" s="39">
        <v>95.26</v>
      </c>
      <c r="BZ7" s="39">
        <v>103.24</v>
      </c>
      <c r="CA7" s="39">
        <v>103.81</v>
      </c>
      <c r="CB7" s="39">
        <v>101.03</v>
      </c>
      <c r="CC7" s="39">
        <v>105.17</v>
      </c>
      <c r="CD7" s="39">
        <v>107.01</v>
      </c>
      <c r="CE7" s="39">
        <v>112.81</v>
      </c>
      <c r="CF7" s="39">
        <v>179.55</v>
      </c>
      <c r="CG7" s="39">
        <v>179.16</v>
      </c>
      <c r="CH7" s="39">
        <v>187.18</v>
      </c>
      <c r="CI7" s="39">
        <v>189.58</v>
      </c>
      <c r="CJ7" s="39">
        <v>192.82</v>
      </c>
      <c r="CK7" s="39">
        <v>168.38</v>
      </c>
      <c r="CL7" s="39">
        <v>51.61</v>
      </c>
      <c r="CM7" s="39">
        <v>52.62</v>
      </c>
      <c r="CN7" s="39">
        <v>52.45</v>
      </c>
      <c r="CO7" s="39">
        <v>51.87</v>
      </c>
      <c r="CP7" s="39">
        <v>48.83</v>
      </c>
      <c r="CQ7" s="39">
        <v>53.52</v>
      </c>
      <c r="CR7" s="39">
        <v>54.24</v>
      </c>
      <c r="CS7" s="39">
        <v>55.88</v>
      </c>
      <c r="CT7" s="39">
        <v>55.22</v>
      </c>
      <c r="CU7" s="39">
        <v>54.05</v>
      </c>
      <c r="CV7" s="39">
        <v>60</v>
      </c>
      <c r="CW7" s="39">
        <v>78</v>
      </c>
      <c r="CX7" s="39">
        <v>77.7</v>
      </c>
      <c r="CY7" s="39">
        <v>77.73</v>
      </c>
      <c r="CZ7" s="39">
        <v>78.23</v>
      </c>
      <c r="DA7" s="39">
        <v>78.489999999999995</v>
      </c>
      <c r="DB7" s="39">
        <v>81.459999999999994</v>
      </c>
      <c r="DC7" s="39">
        <v>81.680000000000007</v>
      </c>
      <c r="DD7" s="39">
        <v>80.989999999999995</v>
      </c>
      <c r="DE7" s="39">
        <v>80.930000000000007</v>
      </c>
      <c r="DF7" s="39">
        <v>80.510000000000005</v>
      </c>
      <c r="DG7" s="39">
        <v>89.8</v>
      </c>
      <c r="DH7" s="39">
        <v>49.92</v>
      </c>
      <c r="DI7" s="39">
        <v>51.17</v>
      </c>
      <c r="DJ7" s="39">
        <v>51.84</v>
      </c>
      <c r="DK7" s="39">
        <v>52.84</v>
      </c>
      <c r="DL7" s="39">
        <v>53.9</v>
      </c>
      <c r="DM7" s="39">
        <v>47.7</v>
      </c>
      <c r="DN7" s="39">
        <v>48.14</v>
      </c>
      <c r="DO7" s="39">
        <v>46.61</v>
      </c>
      <c r="DP7" s="39">
        <v>47.97</v>
      </c>
      <c r="DQ7" s="39">
        <v>49.12</v>
      </c>
      <c r="DR7" s="39">
        <v>49.59</v>
      </c>
      <c r="DS7" s="39">
        <v>69.72</v>
      </c>
      <c r="DT7" s="39">
        <v>69.08</v>
      </c>
      <c r="DU7" s="39">
        <v>67.650000000000006</v>
      </c>
      <c r="DV7" s="39">
        <v>66.58</v>
      </c>
      <c r="DW7" s="39">
        <v>47.44</v>
      </c>
      <c r="DX7" s="39">
        <v>7.26</v>
      </c>
      <c r="DY7" s="39">
        <v>11.13</v>
      </c>
      <c r="DZ7" s="39">
        <v>10.84</v>
      </c>
      <c r="EA7" s="39">
        <v>15.33</v>
      </c>
      <c r="EB7" s="39">
        <v>16.760000000000002</v>
      </c>
      <c r="EC7" s="39">
        <v>19.440000000000001</v>
      </c>
      <c r="ED7" s="39">
        <v>0.75</v>
      </c>
      <c r="EE7" s="39">
        <v>0.64</v>
      </c>
      <c r="EF7" s="39">
        <v>1.43</v>
      </c>
      <c r="EG7" s="39">
        <v>0.98</v>
      </c>
      <c r="EH7" s="39">
        <v>0.53</v>
      </c>
      <c r="EI7" s="39">
        <v>1.65</v>
      </c>
      <c r="EJ7" s="39">
        <v>0.47</v>
      </c>
      <c r="EK7" s="39">
        <v>0.39</v>
      </c>
      <c r="EL7" s="39">
        <v>0.43</v>
      </c>
      <c r="EM7" s="39">
        <v>0.42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107</v>
      </c>
      <c r="D13" t="s">
        <v>106</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松浦　賢治</cp:lastModifiedBy>
  <cp:lastPrinted>2021-01-26T05:41:40Z</cp:lastPrinted>
  <dcterms:created xsi:type="dcterms:W3CDTF">2020-12-04T02:14:11Z</dcterms:created>
  <dcterms:modified xsi:type="dcterms:W3CDTF">2021-01-26T05:46:01Z</dcterms:modified>
  <cp:category/>
</cp:coreProperties>
</file>