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8.254.231\全庁共有フォルダ\下水道課\★★★Ｈ29年4月黒田→晃曻★★★\頻度の高いﾌｫﾙﾀﾞ抜粋\01 H２４年４月(晃曻･岸→ｸﾛﾀ)\岸→クロタさん\01 公営企業決算統計\経営比較Ｒ4\"/>
    </mc:Choice>
  </mc:AlternateContent>
  <workbookProtection workbookAlgorithmName="SHA-512" workbookHashValue="2GJ/TafSdjiYX65D3YVYk6r87nUgRgnNCjQsY6kuv8/t9mWc1EGwO0EDdL8CKm5m9NnewduKKVw3keBjD5fGiQ==" workbookSaltValue="Tg/KlrLCECstCGhiL1KwUQ==" workbookSpinCount="100000" lockStructure="1"/>
  <bookViews>
    <workbookView xWindow="0" yWindow="0" windowWidth="19200" windowHeight="1107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<sst xmlns="http://schemas.openxmlformats.org/spreadsheetml/2006/main" count="241" uniqueCount="120">
  <si>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</si>
  <si>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</si>
  <si>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</si>
  <si>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</si>
  <si>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</si>
  <si>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</si>
  <si>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</si>
  <si>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</si>
  <si>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</si>
  <si>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</si>
  <si>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</si>
  <si>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</si>
  <si>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</si>
  <si>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</si>
  <si>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</si>
  <si>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</si>
  <si>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</si>
  <si>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</si>
  <si>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</si>
  <si>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</si>
  <si>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</si>
  <si>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</si>
  <si>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</si>
  <si>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</si>
  <si>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</si>
  <si>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</si>
  <si>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</si>
  <si>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</si>
  <si>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</si>
  <si>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</si>
  <si>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</si>
  <si>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</si>
  <si>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</si>
  <si>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</si>
  <si>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</si>
  <si>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</si>
  <si>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</si>
  <si>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</si>
  <si>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</si>
  <si>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</si>
  <si>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</si>
  <si>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</si>
  <si>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</si>
  <si>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</si>
  <si>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</si>
  <si>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</si>
  <si>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</si>
  <si>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</si>
  <si>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</si>
  <si>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</si>
  <si>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</si>
  <si>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</si>
  <si>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</si>
  <si>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</si>
  <si>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</si>
  <si>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</si>
  <si>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</si>
  <si>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</si>
  <si>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</si>
  <si>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</si>
  <si>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</si>
  <si>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</si>
  <si>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</si>
  <si>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</si>
  <si>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</si>
  <si>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</si>
  <si>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</si>
  <si>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</si>
  <si>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</si>
  <si>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</si>
  <si>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</si>
  <si>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</si>
  <si>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</si>
  <si>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</si>
  <si>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</si>
  <si>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</si>
  <si>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</si>
  <si>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</si>
  <si>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</si>
  <si>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</si>
  <si>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</si>
  <si>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</si>
  <si>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</si>
  <si>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</si>
  <si>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</si>
  <si>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</si>
  <si>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</si>
  <si>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</si>
  <si>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</si>
  <si>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</si>
  <si>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</si>
  <si>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</si>
  <si>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</si>
  <si>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</si>
  <si>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</si>
  <si>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</si>
  <si>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</si>
  <si>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</si>
  <si>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板野町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</si>
  <si>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</si>
  <si>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</si>
  <si>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</si>
  <si>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</si>
  <si>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</si>
  <si>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</si>
  <si>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</si>
  <si>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</si>
  <si>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</si>
  <si>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</si>
  <si>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</si>
  <si>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</si>
  <si>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</si>
  <si>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</si>
  <si>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</si>
  <si>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</si>
  <si>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</si>
  <si>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</si>
  <si>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本町の特定環境保全公共下水道は、平成２１年度に供用開始し、現状では管渠改善及び老朽化対策の必要な施設はありません。
今後はストックマネジメント計画を作成し、老朽化等に備える必要がある。</t>
    <rPh sb="0" eb="2">
      <t>ホンチョウ</t>
    </rPh>
    <rPh sb="3" eb="5">
      <t>トクテイ</t>
    </rPh>
    <rPh sb="5" eb="7">
      <t>カンキョウ</t>
    </rPh>
    <rPh sb="7" eb="9">
      <t>ホゼン</t>
    </rPh>
    <rPh sb="9" eb="11">
      <t>コウキョウ</t>
    </rPh>
    <rPh sb="11" eb="14">
      <t>ゲスイドウ</t>
    </rPh>
    <rPh sb="16" eb="18">
      <t>ヘイセイ</t>
    </rPh>
    <rPh sb="20" eb="22">
      <t>ネンド</t>
    </rPh>
    <rPh sb="23" eb="25">
      <t>キョウヨウ</t>
    </rPh>
    <rPh sb="25" eb="27">
      <t>カイシ</t>
    </rPh>
    <rPh sb="29" eb="31">
      <t>ゲンジョウ</t>
    </rPh>
    <rPh sb="33" eb="35">
      <t>カンキョ</t>
    </rPh>
    <rPh sb="35" eb="37">
      <t>カイゼン</t>
    </rPh>
    <rPh sb="37" eb="38">
      <t>オヨ</t>
    </rPh>
    <rPh sb="39" eb="42">
      <t>ロウキュウカ</t>
    </rPh>
    <rPh sb="42" eb="44">
      <t>タイサク</t>
    </rPh>
    <rPh sb="45" eb="47">
      <t>ヒツヨウ</t>
    </rPh>
    <rPh sb="48" eb="50">
      <t>シセツ</t>
    </rPh>
    <rPh sb="58" eb="60">
      <t>コンゴ</t>
    </rPh>
    <rPh sb="71" eb="73">
      <t>ケイカク</t>
    </rPh>
    <rPh sb="74" eb="76">
      <t>サクセイ</t>
    </rPh>
    <rPh sb="78" eb="81">
      <t>ロウキュウカ</t>
    </rPh>
    <rPh sb="81" eb="82">
      <t>トウ</t>
    </rPh>
    <rPh sb="83" eb="84">
      <t>ソナ</t>
    </rPh>
    <rPh sb="86" eb="88">
      <t>ヒツヨウ</t>
    </rPh>
    <phoneticPr fontId="4"/>
  </si>
  <si>
    <t>本町の特定環境保全公共下水道は、平成２１年度に供用開始し、使用料収入が少ない現状である。
経営改善のためには、接続率向上がが必要となってくるが、人口減少に伴い大きな課題となっている。
令和５年度より法適用となり、公営企業会計方式を導入することとなっており、財政状況の把握・分析を行い健全で持続可能な経営をめざす。</t>
    <rPh sb="0" eb="2">
      <t>ホンチョウ</t>
    </rPh>
    <rPh sb="3" eb="5">
      <t>トクテイ</t>
    </rPh>
    <rPh sb="5" eb="7">
      <t>カンキョウ</t>
    </rPh>
    <rPh sb="7" eb="9">
      <t>ホゼン</t>
    </rPh>
    <rPh sb="9" eb="11">
      <t>コウキョウ</t>
    </rPh>
    <rPh sb="11" eb="14">
      <t>ゲスイドウ</t>
    </rPh>
    <rPh sb="16" eb="18">
      <t>ヘイセイ</t>
    </rPh>
    <rPh sb="20" eb="22">
      <t>ネンド</t>
    </rPh>
    <rPh sb="23" eb="25">
      <t>キョウヨウ</t>
    </rPh>
    <rPh sb="25" eb="27">
      <t>カイシ</t>
    </rPh>
    <rPh sb="29" eb="32">
      <t>シヨウリョウ</t>
    </rPh>
    <rPh sb="32" eb="34">
      <t>シュウニュウ</t>
    </rPh>
    <rPh sb="35" eb="36">
      <t>スク</t>
    </rPh>
    <rPh sb="38" eb="40">
      <t>ゲンジョウ</t>
    </rPh>
    <rPh sb="45" eb="47">
      <t>ケイエイ</t>
    </rPh>
    <rPh sb="47" eb="49">
      <t>カイゼン</t>
    </rPh>
    <rPh sb="55" eb="57">
      <t>セツゾク</t>
    </rPh>
    <rPh sb="57" eb="58">
      <t>リツ</t>
    </rPh>
    <rPh sb="58" eb="60">
      <t>コウジョウ</t>
    </rPh>
    <rPh sb="62" eb="64">
      <t>ヒツヨウ</t>
    </rPh>
    <rPh sb="72" eb="74">
      <t>ジンコウ</t>
    </rPh>
    <rPh sb="74" eb="76">
      <t>ゲンショウ</t>
    </rPh>
    <rPh sb="77" eb="78">
      <t>トモナ</t>
    </rPh>
    <rPh sb="79" eb="80">
      <t>オオ</t>
    </rPh>
    <rPh sb="82" eb="84">
      <t>カダイ</t>
    </rPh>
    <rPh sb="92" eb="94">
      <t>レイワ</t>
    </rPh>
    <rPh sb="95" eb="97">
      <t>ネンド</t>
    </rPh>
    <rPh sb="99" eb="102">
      <t>ホウテキヨウ</t>
    </rPh>
    <rPh sb="106" eb="108">
      <t>コウエイ</t>
    </rPh>
    <rPh sb="108" eb="110">
      <t>キギョウ</t>
    </rPh>
    <rPh sb="110" eb="112">
      <t>カイケイ</t>
    </rPh>
    <rPh sb="112" eb="114">
      <t>ホウシキ</t>
    </rPh>
    <rPh sb="115" eb="117">
      <t>ドウニュウ</t>
    </rPh>
    <rPh sb="128" eb="130">
      <t>ザイセイ</t>
    </rPh>
    <rPh sb="130" eb="132">
      <t>ジョウキョウ</t>
    </rPh>
    <rPh sb="133" eb="135">
      <t>ハアク</t>
    </rPh>
    <rPh sb="136" eb="138">
      <t>ブンセキ</t>
    </rPh>
    <rPh sb="139" eb="140">
      <t>オコナ</t>
    </rPh>
    <rPh sb="141" eb="143">
      <t>ケンゼン</t>
    </rPh>
    <rPh sb="144" eb="146">
      <t>ジゾク</t>
    </rPh>
    <rPh sb="146" eb="148">
      <t>カノウ</t>
    </rPh>
    <rPh sb="149" eb="151">
      <t>ケイエイ</t>
    </rPh>
    <phoneticPr fontId="4"/>
  </si>
  <si>
    <t>収益的収支比率は１００％未満であるため、収支が赤字であることがわかる。
経営に関しては一般会計からの繰入金に依存している状況である。
経費回収率は平均を上回っているが７０％以下（Ｒ２・Ｒ３はコロナ感染症に伴う経済対策として使用料２ｹ月減免）となっており汚水処理に係る費用が
使用料以外の収入で賄われていることがわかる。
水洗化率においては類似団体と比べて大きく離されている。
引き続き加入促進を図り、使用料増加に努める。</t>
    <rPh sb="0" eb="3">
      <t>シュウエキテキ</t>
    </rPh>
    <rPh sb="3" eb="5">
      <t>シュウシ</t>
    </rPh>
    <rPh sb="5" eb="7">
      <t>ヒリツ</t>
    </rPh>
    <rPh sb="12" eb="14">
      <t>ミマン</t>
    </rPh>
    <rPh sb="20" eb="22">
      <t>シュウシ</t>
    </rPh>
    <rPh sb="23" eb="25">
      <t>アカジ</t>
    </rPh>
    <rPh sb="36" eb="38">
      <t>ケイエイ</t>
    </rPh>
    <rPh sb="39" eb="40">
      <t>カン</t>
    </rPh>
    <rPh sb="43" eb="45">
      <t>イッパン</t>
    </rPh>
    <rPh sb="45" eb="47">
      <t>カイケイ</t>
    </rPh>
    <rPh sb="50" eb="53">
      <t>クリイレキン</t>
    </rPh>
    <rPh sb="54" eb="56">
      <t>イゾン</t>
    </rPh>
    <rPh sb="60" eb="62">
      <t>ジョウキョウ</t>
    </rPh>
    <rPh sb="67" eb="69">
      <t>ケイヒ</t>
    </rPh>
    <rPh sb="69" eb="72">
      <t>カイシュウリツ</t>
    </rPh>
    <rPh sb="73" eb="75">
      <t>ヘイキン</t>
    </rPh>
    <rPh sb="76" eb="78">
      <t>ウワマワ</t>
    </rPh>
    <rPh sb="86" eb="88">
      <t>イカ</t>
    </rPh>
    <rPh sb="98" eb="101">
      <t>カンセンショウ</t>
    </rPh>
    <rPh sb="102" eb="103">
      <t>トモナ</t>
    </rPh>
    <rPh sb="104" eb="106">
      <t>ケイザイ</t>
    </rPh>
    <rPh sb="106" eb="108">
      <t>タイサク</t>
    </rPh>
    <rPh sb="111" eb="114">
      <t>シヨウリョウ</t>
    </rPh>
    <rPh sb="116" eb="117">
      <t>ツキ</t>
    </rPh>
    <rPh sb="117" eb="119">
      <t>ゲンメン</t>
    </rPh>
    <rPh sb="126" eb="128">
      <t>オスイ</t>
    </rPh>
    <rPh sb="128" eb="130">
      <t>ショリ</t>
    </rPh>
    <rPh sb="131" eb="132">
      <t>カカ</t>
    </rPh>
    <rPh sb="133" eb="135">
      <t>ヒヨウ</t>
    </rPh>
    <rPh sb="137" eb="140">
      <t>シヨウリョウ</t>
    </rPh>
    <rPh sb="140" eb="142">
      <t>イガイ</t>
    </rPh>
    <rPh sb="143" eb="145">
      <t>シュウニュウ</t>
    </rPh>
    <rPh sb="146" eb="147">
      <t>マカナ</t>
    </rPh>
    <rPh sb="160" eb="163">
      <t>スイセンカ</t>
    </rPh>
    <rPh sb="163" eb="164">
      <t>リツ</t>
    </rPh>
    <rPh sb="169" eb="171">
      <t>ルイジ</t>
    </rPh>
    <rPh sb="171" eb="173">
      <t>ダンタイ</t>
    </rPh>
    <rPh sb="174" eb="175">
      <t>クラ</t>
    </rPh>
    <rPh sb="177" eb="178">
      <t>オオ</t>
    </rPh>
    <rPh sb="180" eb="181">
      <t>ハナ</t>
    </rPh>
    <rPh sb="188" eb="189">
      <t>ヒ</t>
    </rPh>
    <rPh sb="190" eb="191">
      <t>ツヅ</t>
    </rPh>
    <rPh sb="192" eb="194">
      <t>カニュウ</t>
    </rPh>
    <rPh sb="194" eb="196">
      <t>ソクシン</t>
    </rPh>
    <rPh sb="197" eb="198">
      <t>ハカ</t>
    </rPh>
    <rPh sb="200" eb="203">
      <t>シヨウリョウ</t>
    </rPh>
    <rPh sb="203" eb="205">
      <t>ゾウカ</t>
    </rPh>
    <rPh sb="206" eb="207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</si>
</sst>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C1-4BEC-B84B-54ACCEF8E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020728"/>
        <c:axId val="36902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0.09</c:v>
                </c:pt>
                <c:pt idx="2">
                  <c:v>0.06</c:v>
                </c:pt>
                <c:pt idx="3">
                  <c:v>0.02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C1-4BEC-B84B-54ACCEF8E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20728"/>
        <c:axId val="369022688"/>
      </c:lineChart>
      <c:dateAx>
        <c:axId val="369020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9022688"/>
        <c:crosses val="autoZero"/>
        <c:auto val="1"/>
        <c:lblOffset val="100"/>
        <c:baseTimeUnit val="years"/>
      </c:dateAx>
      <c:valAx>
        <c:axId val="36902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020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49-4807-919B-856C2C65B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621240"/>
        <c:axId val="42062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37.08</c:v>
                </c:pt>
                <c:pt idx="1">
                  <c:v>37.46</c:v>
                </c:pt>
                <c:pt idx="2">
                  <c:v>37.65</c:v>
                </c:pt>
                <c:pt idx="3">
                  <c:v>36.71</c:v>
                </c:pt>
                <c:pt idx="4">
                  <c:v>33.799999999999997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49-4807-919B-856C2C65B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21240"/>
        <c:axId val="420624768"/>
      </c:lineChart>
      <c:dateAx>
        <c:axId val="4206212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0624768"/>
        <c:crosses val="autoZero"/>
        <c:auto val="1"/>
        <c:lblOffset val="100"/>
        <c:baseTimeUnit val="years"/>
      </c:dateAx>
      <c:valAx>
        <c:axId val="42062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621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30.16</c:v>
                </c:pt>
                <c:pt idx="1">
                  <c:v>32.69</c:v>
                </c:pt>
                <c:pt idx="2">
                  <c:v>31.75</c:v>
                </c:pt>
                <c:pt idx="3">
                  <c:v>31.32</c:v>
                </c:pt>
                <c:pt idx="4">
                  <c:v>33.01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E1-4C32-9F9E-E191D44D6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627120"/>
        <c:axId val="42062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67.22</c:v>
                </c:pt>
                <c:pt idx="1">
                  <c:v>67.459999999999994</c:v>
                </c:pt>
                <c:pt idx="2">
                  <c:v>67.37</c:v>
                </c:pt>
                <c:pt idx="3">
                  <c:v>70.05</c:v>
                </c:pt>
                <c:pt idx="4">
                  <c:v>67.09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E1-4C32-9F9E-E191D44D6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27120"/>
        <c:axId val="420623200"/>
      </c:lineChart>
      <c:dateAx>
        <c:axId val="420627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0623200"/>
        <c:crosses val="autoZero"/>
        <c:auto val="1"/>
        <c:lblOffset val="100"/>
        <c:baseTimeUnit val="years"/>
      </c:dateAx>
      <c:valAx>
        <c:axId val="42062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62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96.72</c:v>
                </c:pt>
                <c:pt idx="1">
                  <c:v>94.36</c:v>
                </c:pt>
                <c:pt idx="2">
                  <c:v>92.51</c:v>
                </c:pt>
                <c:pt idx="3">
                  <c:v>91.47</c:v>
                </c:pt>
                <c:pt idx="4">
                  <c:v>91.41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5C-4009-ACCA-D7958733B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021904"/>
        <c:axId val="36902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5C-4009-ACCA-D7958733B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21904"/>
        <c:axId val="369023472"/>
      </c:lineChart>
      <c:dateAx>
        <c:axId val="3690219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9023472"/>
        <c:crosses val="autoZero"/>
        <c:auto val="1"/>
        <c:lblOffset val="100"/>
        <c:baseTimeUnit val="years"/>
      </c:dateAx>
      <c:valAx>
        <c:axId val="36902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02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AF-4DC3-9715-8F0247106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017592"/>
        <c:axId val="36901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AF-4DC3-9715-8F0247106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17592"/>
        <c:axId val="369017200"/>
      </c:lineChart>
      <c:dateAx>
        <c:axId val="369017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9017200"/>
        <c:crosses val="autoZero"/>
        <c:auto val="1"/>
        <c:lblOffset val="100"/>
        <c:baseTimeUnit val="years"/>
      </c:dateAx>
      <c:valAx>
        <c:axId val="36901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017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8E-46E7-A31C-9F6525190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020336"/>
        <c:axId val="36902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8E-46E7-A31C-9F6525190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20336"/>
        <c:axId val="369021120"/>
      </c:lineChart>
      <c:dateAx>
        <c:axId val="369020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9021120"/>
        <c:crosses val="autoZero"/>
        <c:auto val="1"/>
        <c:lblOffset val="100"/>
        <c:baseTimeUnit val="years"/>
      </c:dateAx>
      <c:valAx>
        <c:axId val="36902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02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98-4867-A5DE-7B1EF5ABD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947584"/>
        <c:axId val="41995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98-4867-A5DE-7B1EF5ABD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947584"/>
        <c:axId val="419951504"/>
      </c:lineChart>
      <c:dateAx>
        <c:axId val="419947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9951504"/>
        <c:crosses val="autoZero"/>
        <c:auto val="1"/>
        <c:lblOffset val="100"/>
        <c:baseTimeUnit val="years"/>
      </c:dateAx>
      <c:valAx>
        <c:axId val="41995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94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88-4DEF-83B0-D02E3905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947976"/>
        <c:axId val="41994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88-4DEF-83B0-D02E3905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947976"/>
        <c:axId val="419945232"/>
      </c:lineChart>
      <c:dateAx>
        <c:axId val="419947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9945232"/>
        <c:crosses val="autoZero"/>
        <c:auto val="1"/>
        <c:lblOffset val="100"/>
        <c:baseTimeUnit val="years"/>
      </c:dateAx>
      <c:valAx>
        <c:axId val="41994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947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283.64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D6-4D52-B078-B455D2819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950720"/>
        <c:axId val="41994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1223.96</c:v>
                </c:pt>
                <c:pt idx="1">
                  <c:v>1269.1500000000001</c:v>
                </c:pt>
                <c:pt idx="2">
                  <c:v>1087.96</c:v>
                </c:pt>
                <c:pt idx="3">
                  <c:v>1209.45</c:v>
                </c:pt>
                <c:pt idx="4">
                  <c:v>1042.6400000000001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D6-4D52-B078-B455D2819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950720"/>
        <c:axId val="419946800"/>
      </c:lineChart>
      <c:dateAx>
        <c:axId val="419950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9946800"/>
        <c:crosses val="autoZero"/>
        <c:auto val="1"/>
        <c:lblOffset val="100"/>
        <c:baseTimeUnit val="years"/>
      </c:dateAx>
      <c:valAx>
        <c:axId val="41994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95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92.86</c:v>
                </c:pt>
                <c:pt idx="3">
                  <c:v>63.77</c:v>
                </c:pt>
                <c:pt idx="4">
                  <c:v>66.010000000000005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05-4CA6-ACAD-ADA0558AD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951112"/>
        <c:axId val="419947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61.54</c:v>
                </c:pt>
                <c:pt idx="1">
                  <c:v>63.97</c:v>
                </c:pt>
                <c:pt idx="2">
                  <c:v>59.67</c:v>
                </c:pt>
                <c:pt idx="3">
                  <c:v>55.93</c:v>
                </c:pt>
                <c:pt idx="4">
                  <c:v>55.76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05-4CA6-ACAD-ADA0558AD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951112"/>
        <c:axId val="419947192"/>
      </c:lineChart>
      <c:dateAx>
        <c:axId val="419951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9947192"/>
        <c:crosses val="autoZero"/>
        <c:auto val="1"/>
        <c:lblOffset val="100"/>
        <c:baseTimeUnit val="years"/>
      </c:dateAx>
      <c:valAx>
        <c:axId val="419947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951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186.41</c:v>
                </c:pt>
                <c:pt idx="1">
                  <c:v>185.81</c:v>
                </c:pt>
                <c:pt idx="2">
                  <c:v>200.5</c:v>
                </c:pt>
                <c:pt idx="3">
                  <c:v>253.05</c:v>
                </c:pt>
                <c:pt idx="4">
                  <c:v>244.69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93-46EE-83FD-ABEE5DDCF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949544"/>
        <c:axId val="42062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267.86</c:v>
                </c:pt>
                <c:pt idx="1">
                  <c:v>256.82</c:v>
                </c:pt>
                <c:pt idx="2">
                  <c:v>270.60000000000002</c:v>
                </c:pt>
                <c:pt idx="3">
                  <c:v>289.60000000000002</c:v>
                </c:pt>
                <c:pt idx="4">
                  <c:v>296.14999999999998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93-46EE-83FD-ABEE5DDCF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949544"/>
        <c:axId val="420620848"/>
      </c:lineChart>
      <c:dateAx>
        <c:axId val="419949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0620848"/>
        <c:crosses val="autoZero"/>
        <c:auto val="1"/>
        <c:lblOffset val="100"/>
        <c:baseTimeUnit val="years"/>
      </c:dateAx>
      <c:valAx>
        <c:axId val="42062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949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Q16" zoomScaleNormal="100" workbookViewId="0">
      <selection activeCell="CD23" sqref="CD2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徳島県　板野町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D3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13165</v>
      </c>
      <c r="AM8" s="46"/>
      <c r="AN8" s="46"/>
      <c r="AO8" s="46"/>
      <c r="AP8" s="46"/>
      <c r="AQ8" s="46"/>
      <c r="AR8" s="46"/>
      <c r="AS8" s="46"/>
      <c r="AT8" s="45">
        <f>データ!T6</f>
        <v>36.22</v>
      </c>
      <c r="AU8" s="45"/>
      <c r="AV8" s="45"/>
      <c r="AW8" s="45"/>
      <c r="AX8" s="45"/>
      <c r="AY8" s="45"/>
      <c r="AZ8" s="45"/>
      <c r="BA8" s="45"/>
      <c r="BB8" s="45">
        <f>データ!U6</f>
        <v>363.47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37.1</v>
      </c>
      <c r="Q10" s="45"/>
      <c r="R10" s="45"/>
      <c r="S10" s="45"/>
      <c r="T10" s="45"/>
      <c r="U10" s="45"/>
      <c r="V10" s="45"/>
      <c r="W10" s="45">
        <f>データ!Q6</f>
        <v>99.42</v>
      </c>
      <c r="X10" s="45"/>
      <c r="Y10" s="45"/>
      <c r="Z10" s="45"/>
      <c r="AA10" s="45"/>
      <c r="AB10" s="45"/>
      <c r="AC10" s="45"/>
      <c r="AD10" s="46">
        <f>データ!R6</f>
        <v>3140</v>
      </c>
      <c r="AE10" s="46"/>
      <c r="AF10" s="46"/>
      <c r="AG10" s="46"/>
      <c r="AH10" s="46"/>
      <c r="AI10" s="46"/>
      <c r="AJ10" s="46"/>
      <c r="AK10" s="2"/>
      <c r="AL10" s="46">
        <f>データ!V6</f>
        <v>4856</v>
      </c>
      <c r="AM10" s="46"/>
      <c r="AN10" s="46"/>
      <c r="AO10" s="46"/>
      <c r="AP10" s="46"/>
      <c r="AQ10" s="46"/>
      <c r="AR10" s="46"/>
      <c r="AS10" s="46"/>
      <c r="AT10" s="45">
        <f>データ!W6</f>
        <v>1.27</v>
      </c>
      <c r="AU10" s="45"/>
      <c r="AV10" s="45"/>
      <c r="AW10" s="45"/>
      <c r="AX10" s="45"/>
      <c r="AY10" s="45"/>
      <c r="AZ10" s="45"/>
      <c r="BA10" s="45"/>
      <c r="BB10" s="45">
        <f>データ!X6</f>
        <v>3823.62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44</v>
      </c>
      <c r="N86" s="12" t="s">
        <v>44</v>
      </c>
      <c r="O86" s="12" t="str">
        <f>データ!EO6</f>
        <v>【0.15】</v>
      </c>
    </row>
  </sheetData>
  <sheetProtection algorithmName="SHA-512" hashValue="iO2JNkJf0akRnTjp3XbA+C5XTGcDJmcRnZOVjwhurpts0RYQqgYbqulk2JJ18gv8bZwILSD//qQ+eigGfYQBeg==" saltValue="sjIH711weXl0iT/hB2o4y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364045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徳島県　板野町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37.1</v>
      </c>
      <c r="Q6" s="20">
        <f t="shared" si="3"/>
        <v>99.42</v>
      </c>
      <c r="R6" s="20">
        <f t="shared" si="3"/>
        <v>3140</v>
      </c>
      <c r="S6" s="20">
        <f t="shared" si="3"/>
        <v>13165</v>
      </c>
      <c r="T6" s="20">
        <f t="shared" si="3"/>
        <v>36.22</v>
      </c>
      <c r="U6" s="20">
        <f t="shared" si="3"/>
        <v>363.47</v>
      </c>
      <c r="V6" s="20">
        <f t="shared" si="3"/>
        <v>4856</v>
      </c>
      <c r="W6" s="20">
        <f t="shared" si="3"/>
        <v>1.27</v>
      </c>
      <c r="X6" s="20">
        <f t="shared" si="3"/>
        <v>3823.62</v>
      </c>
      <c r="Y6" s="21">
        <f>IF(Y7="",NA(),Y7)</f>
        <v>96.72</v>
      </c>
      <c r="Z6" s="21">
        <f t="shared" ref="Z6:AH6" si="4">IF(Z7="",NA(),Z7)</f>
        <v>94.36</v>
      </c>
      <c r="AA6" s="21">
        <f t="shared" si="4"/>
        <v>92.51</v>
      </c>
      <c r="AB6" s="21">
        <f t="shared" si="4"/>
        <v>91.47</v>
      </c>
      <c r="AC6" s="21">
        <f t="shared" si="4"/>
        <v>91.41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283.64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1223.96</v>
      </c>
      <c r="BL6" s="21">
        <f t="shared" si="7"/>
        <v>1269.1500000000001</v>
      </c>
      <c r="BM6" s="21">
        <f t="shared" si="7"/>
        <v>1087.96</v>
      </c>
      <c r="BN6" s="21">
        <f t="shared" si="7"/>
        <v>1209.45</v>
      </c>
      <c r="BO6" s="21">
        <f t="shared" si="7"/>
        <v>1042.6400000000001</v>
      </c>
      <c r="BP6" s="20" t="str">
        <f>IF(BP7="","",IF(BP7="-","【-】","【"&amp;SUBSTITUTE(TEXT(BP7,"#,##0.00"),"-","△")&amp;"】"))</f>
        <v>【1,201.79】</v>
      </c>
      <c r="BQ6" s="21">
        <f>IF(BQ7="",NA(),BQ7)</f>
        <v>100</v>
      </c>
      <c r="BR6" s="21">
        <f t="shared" ref="BR6:BZ6" si="8">IF(BR7="",NA(),BR7)</f>
        <v>100</v>
      </c>
      <c r="BS6" s="21">
        <f t="shared" si="8"/>
        <v>92.86</v>
      </c>
      <c r="BT6" s="21">
        <f t="shared" si="8"/>
        <v>63.77</v>
      </c>
      <c r="BU6" s="21">
        <f t="shared" si="8"/>
        <v>66.010000000000005</v>
      </c>
      <c r="BV6" s="21">
        <f t="shared" si="8"/>
        <v>61.54</v>
      </c>
      <c r="BW6" s="21">
        <f t="shared" si="8"/>
        <v>63.97</v>
      </c>
      <c r="BX6" s="21">
        <f t="shared" si="8"/>
        <v>59.67</v>
      </c>
      <c r="BY6" s="21">
        <f t="shared" si="8"/>
        <v>55.93</v>
      </c>
      <c r="BZ6" s="21">
        <f t="shared" si="8"/>
        <v>55.76</v>
      </c>
      <c r="CA6" s="20" t="str">
        <f>IF(CA7="","",IF(CA7="-","【-】","【"&amp;SUBSTITUTE(TEXT(CA7,"#,##0.00"),"-","△")&amp;"】"))</f>
        <v>【75.31】</v>
      </c>
      <c r="CB6" s="21">
        <f>IF(CB7="",NA(),CB7)</f>
        <v>186.41</v>
      </c>
      <c r="CC6" s="21">
        <f t="shared" ref="CC6:CK6" si="9">IF(CC7="",NA(),CC7)</f>
        <v>185.81</v>
      </c>
      <c r="CD6" s="21">
        <f t="shared" si="9"/>
        <v>200.5</v>
      </c>
      <c r="CE6" s="21">
        <f t="shared" si="9"/>
        <v>253.05</v>
      </c>
      <c r="CF6" s="21">
        <f t="shared" si="9"/>
        <v>244.69</v>
      </c>
      <c r="CG6" s="21">
        <f t="shared" si="9"/>
        <v>267.86</v>
      </c>
      <c r="CH6" s="21">
        <f t="shared" si="9"/>
        <v>256.82</v>
      </c>
      <c r="CI6" s="21">
        <f t="shared" si="9"/>
        <v>270.60000000000002</v>
      </c>
      <c r="CJ6" s="21">
        <f t="shared" si="9"/>
        <v>289.60000000000002</v>
      </c>
      <c r="CK6" s="21">
        <f t="shared" si="9"/>
        <v>296.14999999999998</v>
      </c>
      <c r="CL6" s="20" t="str">
        <f>IF(CL7="","",IF(CL7="-","【-】","【"&amp;SUBSTITUTE(TEXT(CL7,"#,##0.00"),"-","△")&amp;"】"))</f>
        <v>【216.39】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37.08</v>
      </c>
      <c r="CS6" s="21">
        <f t="shared" si="10"/>
        <v>37.46</v>
      </c>
      <c r="CT6" s="21">
        <f t="shared" si="10"/>
        <v>37.65</v>
      </c>
      <c r="CU6" s="21">
        <f t="shared" si="10"/>
        <v>36.71</v>
      </c>
      <c r="CV6" s="21">
        <f t="shared" si="10"/>
        <v>33.799999999999997</v>
      </c>
      <c r="CW6" s="20" t="str">
        <f>IF(CW7="","",IF(CW7="-","【-】","【"&amp;SUBSTITUTE(TEXT(CW7,"#,##0.00"),"-","△")&amp;"】"))</f>
        <v>【42.57】</v>
      </c>
      <c r="CX6" s="21">
        <f>IF(CX7="",NA(),CX7)</f>
        <v>30.16</v>
      </c>
      <c r="CY6" s="21">
        <f t="shared" ref="CY6:DG6" si="11">IF(CY7="",NA(),CY7)</f>
        <v>32.69</v>
      </c>
      <c r="CZ6" s="21">
        <f t="shared" si="11"/>
        <v>31.75</v>
      </c>
      <c r="DA6" s="21">
        <f t="shared" si="11"/>
        <v>31.32</v>
      </c>
      <c r="DB6" s="21">
        <f t="shared" si="11"/>
        <v>33.01</v>
      </c>
      <c r="DC6" s="21">
        <f t="shared" si="11"/>
        <v>67.22</v>
      </c>
      <c r="DD6" s="21">
        <f t="shared" si="11"/>
        <v>67.459999999999994</v>
      </c>
      <c r="DE6" s="21">
        <f t="shared" si="11"/>
        <v>67.37</v>
      </c>
      <c r="DF6" s="21">
        <f t="shared" si="11"/>
        <v>70.05</v>
      </c>
      <c r="DG6" s="21">
        <f t="shared" si="11"/>
        <v>67.09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0.09</v>
      </c>
      <c r="EL6" s="21">
        <f t="shared" si="14"/>
        <v>0.06</v>
      </c>
      <c r="EM6" s="21">
        <f t="shared" si="14"/>
        <v>0.02</v>
      </c>
      <c r="EN6" s="20">
        <f t="shared" si="14"/>
        <v>0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364045</v>
      </c>
      <c r="D7" s="23">
        <v>47</v>
      </c>
      <c r="E7" s="23">
        <v>17</v>
      </c>
      <c r="F7" s="23">
        <v>4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37.1</v>
      </c>
      <c r="Q7" s="24">
        <v>99.42</v>
      </c>
      <c r="R7" s="24">
        <v>3140</v>
      </c>
      <c r="S7" s="24">
        <v>13165</v>
      </c>
      <c r="T7" s="24">
        <v>36.22</v>
      </c>
      <c r="U7" s="24">
        <v>363.47</v>
      </c>
      <c r="V7" s="24">
        <v>4856</v>
      </c>
      <c r="W7" s="24">
        <v>1.27</v>
      </c>
      <c r="X7" s="24">
        <v>3823.62</v>
      </c>
      <c r="Y7" s="24">
        <v>96.72</v>
      </c>
      <c r="Z7" s="24">
        <v>94.36</v>
      </c>
      <c r="AA7" s="24">
        <v>92.51</v>
      </c>
      <c r="AB7" s="24">
        <v>91.47</v>
      </c>
      <c r="AC7" s="24">
        <v>91.41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283.64</v>
      </c>
      <c r="BG7" s="24">
        <v>0</v>
      </c>
      <c r="BH7" s="24">
        <v>0</v>
      </c>
      <c r="BI7" s="24">
        <v>0</v>
      </c>
      <c r="BJ7" s="24">
        <v>0</v>
      </c>
      <c r="BK7" s="24">
        <v>1223.96</v>
      </c>
      <c r="BL7" s="24">
        <v>1269.1500000000001</v>
      </c>
      <c r="BM7" s="24">
        <v>1087.96</v>
      </c>
      <c r="BN7" s="24">
        <v>1209.45</v>
      </c>
      <c r="BO7" s="24">
        <v>1042.6400000000001</v>
      </c>
      <c r="BP7" s="24">
        <v>1201.79</v>
      </c>
      <c r="BQ7" s="24">
        <v>100</v>
      </c>
      <c r="BR7" s="24">
        <v>100</v>
      </c>
      <c r="BS7" s="24">
        <v>92.86</v>
      </c>
      <c r="BT7" s="24">
        <v>63.77</v>
      </c>
      <c r="BU7" s="24">
        <v>66.010000000000005</v>
      </c>
      <c r="BV7" s="24">
        <v>61.54</v>
      </c>
      <c r="BW7" s="24">
        <v>63.97</v>
      </c>
      <c r="BX7" s="24">
        <v>59.67</v>
      </c>
      <c r="BY7" s="24">
        <v>55.93</v>
      </c>
      <c r="BZ7" s="24">
        <v>55.76</v>
      </c>
      <c r="CA7" s="24">
        <v>75.31</v>
      </c>
      <c r="CB7" s="24">
        <v>186.41</v>
      </c>
      <c r="CC7" s="24">
        <v>185.81</v>
      </c>
      <c r="CD7" s="24">
        <v>200.5</v>
      </c>
      <c r="CE7" s="24">
        <v>253.05</v>
      </c>
      <c r="CF7" s="24">
        <v>244.69</v>
      </c>
      <c r="CG7" s="24">
        <v>267.86</v>
      </c>
      <c r="CH7" s="24">
        <v>256.82</v>
      </c>
      <c r="CI7" s="24">
        <v>270.60000000000002</v>
      </c>
      <c r="CJ7" s="24">
        <v>289.60000000000002</v>
      </c>
      <c r="CK7" s="24">
        <v>296.14999999999998</v>
      </c>
      <c r="CL7" s="24">
        <v>216.39</v>
      </c>
      <c r="CM7" s="24" t="s">
        <v>104</v>
      </c>
      <c r="CN7" s="24" t="s">
        <v>104</v>
      </c>
      <c r="CO7" s="24" t="s">
        <v>104</v>
      </c>
      <c r="CP7" s="24" t="s">
        <v>104</v>
      </c>
      <c r="CQ7" s="24" t="s">
        <v>104</v>
      </c>
      <c r="CR7" s="24">
        <v>37.08</v>
      </c>
      <c r="CS7" s="24">
        <v>37.46</v>
      </c>
      <c r="CT7" s="24">
        <v>37.65</v>
      </c>
      <c r="CU7" s="24">
        <v>36.71</v>
      </c>
      <c r="CV7" s="24">
        <v>33.799999999999997</v>
      </c>
      <c r="CW7" s="24">
        <v>42.57</v>
      </c>
      <c r="CX7" s="24">
        <v>30.16</v>
      </c>
      <c r="CY7" s="24">
        <v>32.69</v>
      </c>
      <c r="CZ7" s="24">
        <v>31.75</v>
      </c>
      <c r="DA7" s="24">
        <v>31.32</v>
      </c>
      <c r="DB7" s="24">
        <v>33.01</v>
      </c>
      <c r="DC7" s="24">
        <v>67.22</v>
      </c>
      <c r="DD7" s="24">
        <v>67.459999999999994</v>
      </c>
      <c r="DE7" s="24">
        <v>67.37</v>
      </c>
      <c r="DF7" s="24">
        <v>70.05</v>
      </c>
      <c r="DG7" s="24">
        <v>67.09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0.09</v>
      </c>
      <c r="EL7" s="24">
        <v>0.06</v>
      </c>
      <c r="EM7" s="24">
        <v>0.02</v>
      </c>
      <c r="EN7" s="24">
        <v>0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　美樹</cp:lastModifiedBy>
  <cp:lastPrinted>2023-01-13T01:58:04Z</cp:lastPrinted>
  <dcterms:created xsi:type="dcterms:W3CDTF">2022-12-01T01:52:37Z</dcterms:created>
  <dcterms:modified xsi:type="dcterms:W3CDTF">2023-01-24T07:52:25Z</dcterms:modified>
  <cp:category/>
</cp:coreProperties>
</file>