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72.18.254.231\全庁共有フォルダ\下水道課\★★★Ｈ29年4月黒田→晃曻★★★\頻度の高いﾌｫﾙﾀﾞ抜粋\01 H２４年４月(晃曻･岸→ｸﾛﾀ)\岸→クロタさん\01 公営企業決算統計\経営比較R7\"/>
    </mc:Choice>
  </mc:AlternateContent>
  <xr:revisionPtr revIDLastSave="0" documentId="13_ncr:1_{59CDF4F4-0F0C-4C50-B4DF-1426E0D5D9AA}" xr6:coauthVersionLast="47" xr6:coauthVersionMax="47" xr10:uidLastSave="{00000000-0000-0000-0000-000000000000}"/>
  <workbookProtection workbookAlgorithmName="SHA-512" workbookHashValue="UluXQdRka7zeQX063lSJfClgrKJBgPqAWnwaa2TDjPrLl0+20eTxYBe9xLPMP8kyTylCdqNrQR47dGZFoFC5CQ==" workbookSaltValue="bldQSotYu2k+AmWOCBBOmA==" workbookSpinCount="100000" lockStructure="1"/>
  <bookViews>
    <workbookView xWindow="-120" yWindow="-120" windowWidth="19440" windowHeight="1488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F85" i="4"/>
  <c r="AL10" i="4"/>
  <c r="P8" i="4"/>
</calcChain>
</file>

<file path=xl/sharedStrings.xml><?xml version="1.0" encoding="utf-8"?>
<sst xmlns="http://schemas.openxmlformats.org/spreadsheetml/2006/main" count="299" uniqueCount="116">
  <si>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</si>
  <si>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</si>
  <si>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</si>
  <si>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</si>
  <si>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</si>
  <si>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</si>
  <si>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</si>
  <si>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</si>
  <si>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</si>
  <si>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</si>
  <si>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</si>
  <si>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</si>
  <si>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</si>
  <si>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</si>
  <si>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</si>
  <si>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</si>
  <si>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</si>
  <si>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</si>
  <si>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</si>
  <si>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</si>
  <si>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</si>
  <si>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</si>
  <si>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</si>
  <si>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</si>
  <si>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</si>
  <si>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</si>
  <si>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</si>
  <si>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</si>
  <si>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</si>
  <si>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</si>
  <si>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</si>
  <si>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</si>
  <si>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</si>
  <si>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</si>
  <si>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</si>
  <si>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</si>
  <si>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</si>
  <si>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</si>
  <si>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</si>
  <si>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</si>
  <si>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</si>
  <si>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</si>
  <si>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</si>
  <si>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</si>
  <si>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</si>
  <si>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</si>
  <si>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</si>
  <si>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</si>
  <si>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</si>
  <si>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</si>
  <si>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</si>
  <si>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</si>
  <si>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</si>
  <si>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</si>
  <si>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</si>
  <si>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</si>
  <si>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</si>
  <si>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</si>
  <si>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</si>
  <si>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</si>
  <si>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</si>
  <si>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</si>
  <si>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</si>
  <si>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</si>
  <si>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</si>
  <si>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</si>
  <si>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</si>
  <si>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</si>
  <si>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</si>
  <si>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</si>
  <si>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</si>
  <si>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</si>
  <si>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</si>
  <si>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</si>
  <si>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</si>
  <si>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</si>
  <si>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</si>
  <si>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</si>
  <si>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</si>
  <si>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</si>
  <si>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</si>
  <si>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</si>
  <si>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</si>
  <si>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</si>
  <si>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</si>
  <si>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</si>
  <si>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</si>
  <si>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</si>
  <si>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</si>
  <si>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</si>
  <si>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</si>
  <si>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</si>
  <si>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</si>
  <si>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</si>
  <si>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</si>
  <si>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</si>
  <si>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徳島県　板野町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</si>
  <si>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</si>
  <si>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</si>
  <si>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</si>
  <si>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</si>
  <si>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</si>
  <si>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</si>
  <si>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</si>
  <si>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</si>
  <si>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</si>
  <si>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</si>
  <si>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</si>
  <si>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</si>
  <si>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</si>
  <si>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</si>
  <si>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</si>
  <si>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</si>
  <si>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①の経常収支比率をは１００％をを超えてはいるもののやはり一般会計からの繰入金への依存が考えられるため、経営改善を図っていく必要のあることがわかる。
また、⑤の経費回収率が５％ではあるが向上しており今後も使用料収入が増となるよう努めていく。
⑧の水洗化率は毎年低い状態が続いており、普及促進活動を通して、水洗化率の向上に向けて取り組んでいく。</t>
    <rPh sb="2" eb="4">
      <t>ケイジョウ</t>
    </rPh>
    <rPh sb="4" eb="6">
      <t>シュウシ</t>
    </rPh>
    <rPh sb="6" eb="8">
      <t>ヒリツ</t>
    </rPh>
    <rPh sb="16" eb="17">
      <t>コ</t>
    </rPh>
    <rPh sb="28" eb="30">
      <t>イッパン</t>
    </rPh>
    <rPh sb="30" eb="32">
      <t>カイケイ</t>
    </rPh>
    <rPh sb="35" eb="38">
      <t>クリイレキン</t>
    </rPh>
    <rPh sb="40" eb="42">
      <t>イゾン</t>
    </rPh>
    <rPh sb="43" eb="44">
      <t>カンガ</t>
    </rPh>
    <rPh sb="51" eb="53">
      <t>ケイエイ</t>
    </rPh>
    <rPh sb="53" eb="55">
      <t>カイゼン</t>
    </rPh>
    <rPh sb="56" eb="57">
      <t>ハカ</t>
    </rPh>
    <rPh sb="61" eb="63">
      <t>ヒツヨウ</t>
    </rPh>
    <rPh sb="79" eb="81">
      <t>ケイヒ</t>
    </rPh>
    <rPh sb="81" eb="84">
      <t>カイシュウリツ</t>
    </rPh>
    <rPh sb="92" eb="94">
      <t>コウジョウ</t>
    </rPh>
    <rPh sb="98" eb="100">
      <t>コンゴ</t>
    </rPh>
    <phoneticPr fontId="4"/>
  </si>
  <si>
    <t>現状については施設の老朽化はみられない。</t>
    <rPh sb="0" eb="2">
      <t>ゲンジョウ</t>
    </rPh>
    <rPh sb="7" eb="9">
      <t>シセツ</t>
    </rPh>
    <rPh sb="10" eb="13">
      <t>ロウキュウカ</t>
    </rPh>
    <phoneticPr fontId="4"/>
  </si>
  <si>
    <t>本町ではまず接続率の向上が大きな課題である。
高齢者世帯も多く、職員や普及員が広報活動に取り組んでいるものの低い状態が続いており、計画的な事業運営を進めていけるよう経営改善をしていく必要がある。</t>
    <rPh sb="0" eb="2">
      <t>ホンマチ</t>
    </rPh>
    <rPh sb="6" eb="8">
      <t>セツゾク</t>
    </rPh>
    <rPh sb="8" eb="9">
      <t>リツ</t>
    </rPh>
    <rPh sb="10" eb="12">
      <t>コウジョウ</t>
    </rPh>
    <rPh sb="13" eb="14">
      <t>オオ</t>
    </rPh>
    <rPh sb="16" eb="18">
      <t>カダイ</t>
    </rPh>
    <rPh sb="23" eb="26">
      <t>コウレイシャ</t>
    </rPh>
    <rPh sb="26" eb="28">
      <t>セタイ</t>
    </rPh>
    <rPh sb="29" eb="30">
      <t>オオ</t>
    </rPh>
    <rPh sb="32" eb="34">
      <t>ショクイン</t>
    </rPh>
    <rPh sb="35" eb="38">
      <t>フキュウイン</t>
    </rPh>
    <rPh sb="39" eb="41">
      <t>コウホウ</t>
    </rPh>
    <rPh sb="41" eb="43">
      <t>カツドウ</t>
    </rPh>
    <rPh sb="44" eb="45">
      <t>ト</t>
    </rPh>
    <rPh sb="46" eb="47">
      <t>ク</t>
    </rPh>
    <rPh sb="54" eb="55">
      <t>ヒク</t>
    </rPh>
    <rPh sb="56" eb="58">
      <t>ジョウタイ</t>
    </rPh>
    <rPh sb="59" eb="60">
      <t>ツヅ</t>
    </rPh>
    <rPh sb="65" eb="68">
      <t>ケイカクテキ</t>
    </rPh>
    <rPh sb="69" eb="71">
      <t>ジギョウ</t>
    </rPh>
    <rPh sb="71" eb="73">
      <t>ウンエイ</t>
    </rPh>
    <rPh sb="74" eb="75">
      <t>スス</t>
    </rPh>
    <rPh sb="82" eb="84">
      <t>ケイエイ</t>
    </rPh>
    <rPh sb="84" eb="86">
      <t>カイゼン</t>
    </rPh>
    <rPh sb="91" eb="9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</si>
</sst>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1979-4411-890C-964A229FBAF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0.08</c:v>
                </c:pt>
                <c:pt idx="4">
                  <c:v>0.05</c:v>
                </c:pt>
              </c:numCache>
            </c:numRef>
          </c:val>
          <c:smooth val="0"/>
          <c:extLst>
            <c:ext xmlns:c16="http://schemas.microsoft.com/office/drawing/2014/chart" uri="{C3380CC4-5D6E-409C-BE32-E72D297353CC}">
              <c16:uniqueId val="{00000001-1979-4411-890C-964A229FBAF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F06-43A3-AFE5-BC8DA84920C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36.03</c:v>
                </c:pt>
                <c:pt idx="4">
                  <c:v>42.15</c:v>
                </c:pt>
              </c:numCache>
            </c:numRef>
          </c:val>
          <c:smooth val="0"/>
          <c:extLst>
            <c:ext xmlns:c16="http://schemas.microsoft.com/office/drawing/2014/chart" uri="{C3380CC4-5D6E-409C-BE32-E72D297353CC}">
              <c16:uniqueId val="{00000001-0F06-43A3-AFE5-BC8DA84920C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34.47</c:v>
                </c:pt>
                <c:pt idx="4">
                  <c:v>36.11</c:v>
                </c:pt>
              </c:numCache>
            </c:numRef>
          </c:val>
          <c:extLst>
            <c:ext xmlns:c16="http://schemas.microsoft.com/office/drawing/2014/chart" uri="{C3380CC4-5D6E-409C-BE32-E72D297353CC}">
              <c16:uniqueId val="{00000000-47E7-43D3-806F-BCB346D4B9E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63.97</c:v>
                </c:pt>
                <c:pt idx="4">
                  <c:v>84.21</c:v>
                </c:pt>
              </c:numCache>
            </c:numRef>
          </c:val>
          <c:smooth val="0"/>
          <c:extLst>
            <c:ext xmlns:c16="http://schemas.microsoft.com/office/drawing/2014/chart" uri="{C3380CC4-5D6E-409C-BE32-E72D297353CC}">
              <c16:uniqueId val="{00000001-47E7-43D3-806F-BCB346D4B9E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123.36</c:v>
                </c:pt>
                <c:pt idx="4">
                  <c:v>120.99</c:v>
                </c:pt>
              </c:numCache>
            </c:numRef>
          </c:val>
          <c:extLst>
            <c:ext xmlns:c16="http://schemas.microsoft.com/office/drawing/2014/chart" uri="{C3380CC4-5D6E-409C-BE32-E72D297353CC}">
              <c16:uniqueId val="{00000000-D417-4360-8716-D2FC31F0FCF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98.85</c:v>
                </c:pt>
                <c:pt idx="4">
                  <c:v>106.38</c:v>
                </c:pt>
              </c:numCache>
            </c:numRef>
          </c:val>
          <c:smooth val="0"/>
          <c:extLst>
            <c:ext xmlns:c16="http://schemas.microsoft.com/office/drawing/2014/chart" uri="{C3380CC4-5D6E-409C-BE32-E72D297353CC}">
              <c16:uniqueId val="{00000001-D417-4360-8716-D2FC31F0FCF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2.2400000000000002</c:v>
                </c:pt>
                <c:pt idx="4">
                  <c:v>4.41</c:v>
                </c:pt>
              </c:numCache>
            </c:numRef>
          </c:val>
          <c:extLst>
            <c:ext xmlns:c16="http://schemas.microsoft.com/office/drawing/2014/chart" uri="{C3380CC4-5D6E-409C-BE32-E72D297353CC}">
              <c16:uniqueId val="{00000000-F196-4992-B12F-8EBB3B7E4E1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19.75</c:v>
                </c:pt>
                <c:pt idx="4">
                  <c:v>27.46</c:v>
                </c:pt>
              </c:numCache>
            </c:numRef>
          </c:val>
          <c:smooth val="0"/>
          <c:extLst>
            <c:ext xmlns:c16="http://schemas.microsoft.com/office/drawing/2014/chart" uri="{C3380CC4-5D6E-409C-BE32-E72D297353CC}">
              <c16:uniqueId val="{00000001-F196-4992-B12F-8EBB3B7E4E1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5C9-4E64-AC27-522C66A8B98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c:v>0.02</c:v>
                </c:pt>
              </c:numCache>
            </c:numRef>
          </c:val>
          <c:smooth val="0"/>
          <c:extLst>
            <c:ext xmlns:c16="http://schemas.microsoft.com/office/drawing/2014/chart" uri="{C3380CC4-5D6E-409C-BE32-E72D297353CC}">
              <c16:uniqueId val="{00000001-95C9-4E64-AC27-522C66A8B98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DCA9-428C-A327-4818DEDFBDB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313.61</c:v>
                </c:pt>
                <c:pt idx="4">
                  <c:v>70.63</c:v>
                </c:pt>
              </c:numCache>
            </c:numRef>
          </c:val>
          <c:smooth val="0"/>
          <c:extLst>
            <c:ext xmlns:c16="http://schemas.microsoft.com/office/drawing/2014/chart" uri="{C3380CC4-5D6E-409C-BE32-E72D297353CC}">
              <c16:uniqueId val="{00000001-DCA9-428C-A327-4818DEDFBDB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35.96</c:v>
                </c:pt>
                <c:pt idx="4">
                  <c:v>39.69</c:v>
                </c:pt>
              </c:numCache>
            </c:numRef>
          </c:val>
          <c:extLst>
            <c:ext xmlns:c16="http://schemas.microsoft.com/office/drawing/2014/chart" uri="{C3380CC4-5D6E-409C-BE32-E72D297353CC}">
              <c16:uniqueId val="{00000000-F190-42DF-8190-561FEF7BA32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113.15</c:v>
                </c:pt>
                <c:pt idx="4">
                  <c:v>53.28</c:v>
                </c:pt>
              </c:numCache>
            </c:numRef>
          </c:val>
          <c:smooth val="0"/>
          <c:extLst>
            <c:ext xmlns:c16="http://schemas.microsoft.com/office/drawing/2014/chart" uri="{C3380CC4-5D6E-409C-BE32-E72D297353CC}">
              <c16:uniqueId val="{00000001-F190-42DF-8190-561FEF7BA32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2.19</c:v>
                </c:pt>
                <c:pt idx="4">
                  <c:v>1.58</c:v>
                </c:pt>
              </c:numCache>
            </c:numRef>
          </c:val>
          <c:extLst>
            <c:ext xmlns:c16="http://schemas.microsoft.com/office/drawing/2014/chart" uri="{C3380CC4-5D6E-409C-BE32-E72D297353CC}">
              <c16:uniqueId val="{00000000-F95A-4EE2-8995-D4C6544C6B7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1219.99</c:v>
                </c:pt>
                <c:pt idx="4">
                  <c:v>1142.44</c:v>
                </c:pt>
              </c:numCache>
            </c:numRef>
          </c:val>
          <c:smooth val="0"/>
          <c:extLst>
            <c:ext xmlns:c16="http://schemas.microsoft.com/office/drawing/2014/chart" uri="{C3380CC4-5D6E-409C-BE32-E72D297353CC}">
              <c16:uniqueId val="{00000001-F95A-4EE2-8995-D4C6544C6B7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75.22</c:v>
                </c:pt>
                <c:pt idx="4">
                  <c:v>80.5</c:v>
                </c:pt>
              </c:numCache>
            </c:numRef>
          </c:val>
          <c:extLst>
            <c:ext xmlns:c16="http://schemas.microsoft.com/office/drawing/2014/chart" uri="{C3380CC4-5D6E-409C-BE32-E72D297353CC}">
              <c16:uniqueId val="{00000000-7668-4EF9-8678-49935F9DFE3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48.61</c:v>
                </c:pt>
                <c:pt idx="4">
                  <c:v>66.63</c:v>
                </c:pt>
              </c:numCache>
            </c:numRef>
          </c:val>
          <c:smooth val="0"/>
          <c:extLst>
            <c:ext xmlns:c16="http://schemas.microsoft.com/office/drawing/2014/chart" uri="{C3380CC4-5D6E-409C-BE32-E72D297353CC}">
              <c16:uniqueId val="{00000001-7668-4EF9-8678-49935F9DFE3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199.1</c:v>
                </c:pt>
                <c:pt idx="4">
                  <c:v>216.94</c:v>
                </c:pt>
              </c:numCache>
            </c:numRef>
          </c:val>
          <c:extLst>
            <c:ext xmlns:c16="http://schemas.microsoft.com/office/drawing/2014/chart" uri="{C3380CC4-5D6E-409C-BE32-E72D297353CC}">
              <c16:uniqueId val="{00000000-158E-418D-AE75-D2FA2669174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319.42</c:v>
                </c:pt>
                <c:pt idx="4">
                  <c:v>252.17</c:v>
                </c:pt>
              </c:numCache>
            </c:numRef>
          </c:val>
          <c:smooth val="0"/>
          <c:extLst>
            <c:ext xmlns:c16="http://schemas.microsoft.com/office/drawing/2014/chart" uri="{C3380CC4-5D6E-409C-BE32-E72D297353CC}">
              <c16:uniqueId val="{00000001-158E-418D-AE75-D2FA2669174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S49"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徳島県　板野町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D2</v>
      </c>
      <c r="X8" s="34"/>
      <c r="Y8" s="34"/>
      <c r="Z8" s="34"/>
      <c r="AA8" s="34"/>
      <c r="AB8" s="34"/>
      <c r="AC8" s="34"/>
      <c r="AD8" s="35" t="str">
        <f>データ!$M$6</f>
        <v>非設置</v>
      </c>
      <c r="AE8" s="35"/>
      <c r="AF8" s="35"/>
      <c r="AG8" s="35"/>
      <c r="AH8" s="35"/>
      <c r="AI8" s="35"/>
      <c r="AJ8" s="35"/>
      <c r="AK8" s="3"/>
      <c r="AL8" s="36">
        <f>データ!S6</f>
        <v>12812</v>
      </c>
      <c r="AM8" s="36"/>
      <c r="AN8" s="36"/>
      <c r="AO8" s="36"/>
      <c r="AP8" s="36"/>
      <c r="AQ8" s="36"/>
      <c r="AR8" s="36"/>
      <c r="AS8" s="36"/>
      <c r="AT8" s="37">
        <f>データ!T6</f>
        <v>36.22</v>
      </c>
      <c r="AU8" s="37"/>
      <c r="AV8" s="37"/>
      <c r="AW8" s="37"/>
      <c r="AX8" s="37"/>
      <c r="AY8" s="37"/>
      <c r="AZ8" s="37"/>
      <c r="BA8" s="37"/>
      <c r="BB8" s="37">
        <f>データ!U6</f>
        <v>353.73</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52.57</v>
      </c>
      <c r="J10" s="37"/>
      <c r="K10" s="37"/>
      <c r="L10" s="37"/>
      <c r="M10" s="37"/>
      <c r="N10" s="37"/>
      <c r="O10" s="37"/>
      <c r="P10" s="37">
        <f>データ!P6</f>
        <v>37.64</v>
      </c>
      <c r="Q10" s="37"/>
      <c r="R10" s="37"/>
      <c r="S10" s="37"/>
      <c r="T10" s="37"/>
      <c r="U10" s="37"/>
      <c r="V10" s="37"/>
      <c r="W10" s="37">
        <f>データ!Q6</f>
        <v>100.07</v>
      </c>
      <c r="X10" s="37"/>
      <c r="Y10" s="37"/>
      <c r="Z10" s="37"/>
      <c r="AA10" s="37"/>
      <c r="AB10" s="37"/>
      <c r="AC10" s="37"/>
      <c r="AD10" s="36">
        <f>データ!R6</f>
        <v>3140</v>
      </c>
      <c r="AE10" s="36"/>
      <c r="AF10" s="36"/>
      <c r="AG10" s="36"/>
      <c r="AH10" s="36"/>
      <c r="AI10" s="36"/>
      <c r="AJ10" s="36"/>
      <c r="AK10" s="2"/>
      <c r="AL10" s="36">
        <f>データ!V6</f>
        <v>4807</v>
      </c>
      <c r="AM10" s="36"/>
      <c r="AN10" s="36"/>
      <c r="AO10" s="36"/>
      <c r="AP10" s="36"/>
      <c r="AQ10" s="36"/>
      <c r="AR10" s="36"/>
      <c r="AS10" s="36"/>
      <c r="AT10" s="37">
        <f>データ!W6</f>
        <v>1.35</v>
      </c>
      <c r="AU10" s="37"/>
      <c r="AV10" s="37"/>
      <c r="AW10" s="37"/>
      <c r="AX10" s="37"/>
      <c r="AY10" s="37"/>
      <c r="AZ10" s="37"/>
      <c r="BA10" s="37"/>
      <c r="BB10" s="37">
        <f>データ!X6</f>
        <v>3560.74</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5PiOxovbv1ggvOkyOKN1N7AK+fojkUrWu3uMMK3bU86FNRG/yA6mq40vXzJPqL4LUaynB+EpdlkSZSeEl3Ps/w==" saltValue="7pUs0ROBI4oiiYjIbufwW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364045</v>
      </c>
      <c r="D6" s="19">
        <f t="shared" si="3"/>
        <v>46</v>
      </c>
      <c r="E6" s="19">
        <f t="shared" si="3"/>
        <v>17</v>
      </c>
      <c r="F6" s="19">
        <f t="shared" si="3"/>
        <v>4</v>
      </c>
      <c r="G6" s="19">
        <f t="shared" si="3"/>
        <v>0</v>
      </c>
      <c r="H6" s="19" t="str">
        <f t="shared" si="3"/>
        <v>徳島県　板野町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52.57</v>
      </c>
      <c r="P6" s="20">
        <f t="shared" si="3"/>
        <v>37.64</v>
      </c>
      <c r="Q6" s="20">
        <f t="shared" si="3"/>
        <v>100.07</v>
      </c>
      <c r="R6" s="20">
        <f t="shared" si="3"/>
        <v>3140</v>
      </c>
      <c r="S6" s="20">
        <f t="shared" si="3"/>
        <v>12812</v>
      </c>
      <c r="T6" s="20">
        <f t="shared" si="3"/>
        <v>36.22</v>
      </c>
      <c r="U6" s="20">
        <f t="shared" si="3"/>
        <v>353.73</v>
      </c>
      <c r="V6" s="20">
        <f t="shared" si="3"/>
        <v>4807</v>
      </c>
      <c r="W6" s="20">
        <f t="shared" si="3"/>
        <v>1.35</v>
      </c>
      <c r="X6" s="20">
        <f t="shared" si="3"/>
        <v>3560.74</v>
      </c>
      <c r="Y6" s="21" t="str">
        <f>IF(Y7="",NA(),Y7)</f>
        <v>-</v>
      </c>
      <c r="Z6" s="21" t="str">
        <f t="shared" ref="Z6:AH6" si="4">IF(Z7="",NA(),Z7)</f>
        <v>-</v>
      </c>
      <c r="AA6" s="21" t="str">
        <f t="shared" si="4"/>
        <v>-</v>
      </c>
      <c r="AB6" s="21">
        <f t="shared" si="4"/>
        <v>123.36</v>
      </c>
      <c r="AC6" s="21">
        <f t="shared" si="4"/>
        <v>120.99</v>
      </c>
      <c r="AD6" s="21" t="str">
        <f t="shared" si="4"/>
        <v>-</v>
      </c>
      <c r="AE6" s="21" t="str">
        <f t="shared" si="4"/>
        <v>-</v>
      </c>
      <c r="AF6" s="21" t="str">
        <f t="shared" si="4"/>
        <v>-</v>
      </c>
      <c r="AG6" s="21">
        <f t="shared" si="4"/>
        <v>98.85</v>
      </c>
      <c r="AH6" s="21">
        <f t="shared" si="4"/>
        <v>106.38</v>
      </c>
      <c r="AI6" s="20" t="str">
        <f>IF(AI7="","",IF(AI7="-","【-】","【"&amp;SUBSTITUTE(TEXT(AI7,"#,##0.00"),"-","△")&amp;"】"))</f>
        <v>【105.07】</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313.61</v>
      </c>
      <c r="AS6" s="21">
        <f t="shared" si="5"/>
        <v>70.63</v>
      </c>
      <c r="AT6" s="20" t="str">
        <f>IF(AT7="","",IF(AT7="-","【-】","【"&amp;SUBSTITUTE(TEXT(AT7,"#,##0.00"),"-","△")&amp;"】"))</f>
        <v>【63.54】</v>
      </c>
      <c r="AU6" s="21" t="str">
        <f>IF(AU7="",NA(),AU7)</f>
        <v>-</v>
      </c>
      <c r="AV6" s="21" t="str">
        <f t="shared" ref="AV6:BD6" si="6">IF(AV7="",NA(),AV7)</f>
        <v>-</v>
      </c>
      <c r="AW6" s="21" t="str">
        <f t="shared" si="6"/>
        <v>-</v>
      </c>
      <c r="AX6" s="21">
        <f t="shared" si="6"/>
        <v>35.96</v>
      </c>
      <c r="AY6" s="21">
        <f t="shared" si="6"/>
        <v>39.69</v>
      </c>
      <c r="AZ6" s="21" t="str">
        <f t="shared" si="6"/>
        <v>-</v>
      </c>
      <c r="BA6" s="21" t="str">
        <f t="shared" si="6"/>
        <v>-</v>
      </c>
      <c r="BB6" s="21" t="str">
        <f t="shared" si="6"/>
        <v>-</v>
      </c>
      <c r="BC6" s="21">
        <f t="shared" si="6"/>
        <v>113.15</v>
      </c>
      <c r="BD6" s="21">
        <f t="shared" si="6"/>
        <v>53.28</v>
      </c>
      <c r="BE6" s="20" t="str">
        <f>IF(BE7="","",IF(BE7="-","【-】","【"&amp;SUBSTITUTE(TEXT(BE7,"#,##0.00"),"-","△")&amp;"】"))</f>
        <v>【50.90】</v>
      </c>
      <c r="BF6" s="21" t="str">
        <f>IF(BF7="",NA(),BF7)</f>
        <v>-</v>
      </c>
      <c r="BG6" s="21" t="str">
        <f t="shared" ref="BG6:BO6" si="7">IF(BG7="",NA(),BG7)</f>
        <v>-</v>
      </c>
      <c r="BH6" s="21" t="str">
        <f t="shared" si="7"/>
        <v>-</v>
      </c>
      <c r="BI6" s="21">
        <f t="shared" si="7"/>
        <v>2.19</v>
      </c>
      <c r="BJ6" s="21">
        <f t="shared" si="7"/>
        <v>1.58</v>
      </c>
      <c r="BK6" s="21" t="str">
        <f t="shared" si="7"/>
        <v>-</v>
      </c>
      <c r="BL6" s="21" t="str">
        <f t="shared" si="7"/>
        <v>-</v>
      </c>
      <c r="BM6" s="21" t="str">
        <f t="shared" si="7"/>
        <v>-</v>
      </c>
      <c r="BN6" s="21">
        <f t="shared" si="7"/>
        <v>1219.99</v>
      </c>
      <c r="BO6" s="21">
        <f t="shared" si="7"/>
        <v>1142.44</v>
      </c>
      <c r="BP6" s="20" t="str">
        <f>IF(BP7="","",IF(BP7="-","【-】","【"&amp;SUBSTITUTE(TEXT(BP7,"#,##0.00"),"-","△")&amp;"】"))</f>
        <v>【1,099.15】</v>
      </c>
      <c r="BQ6" s="21" t="str">
        <f>IF(BQ7="",NA(),BQ7)</f>
        <v>-</v>
      </c>
      <c r="BR6" s="21" t="str">
        <f t="shared" ref="BR6:BZ6" si="8">IF(BR7="",NA(),BR7)</f>
        <v>-</v>
      </c>
      <c r="BS6" s="21" t="str">
        <f t="shared" si="8"/>
        <v>-</v>
      </c>
      <c r="BT6" s="21">
        <f t="shared" si="8"/>
        <v>75.22</v>
      </c>
      <c r="BU6" s="21">
        <f t="shared" si="8"/>
        <v>80.5</v>
      </c>
      <c r="BV6" s="21" t="str">
        <f t="shared" si="8"/>
        <v>-</v>
      </c>
      <c r="BW6" s="21" t="str">
        <f t="shared" si="8"/>
        <v>-</v>
      </c>
      <c r="BX6" s="21" t="str">
        <f t="shared" si="8"/>
        <v>-</v>
      </c>
      <c r="BY6" s="21">
        <f t="shared" si="8"/>
        <v>48.61</v>
      </c>
      <c r="BZ6" s="21">
        <f t="shared" si="8"/>
        <v>66.63</v>
      </c>
      <c r="CA6" s="20" t="str">
        <f>IF(CA7="","",IF(CA7="-","【-】","【"&amp;SUBSTITUTE(TEXT(CA7,"#,##0.00"),"-","△")&amp;"】"))</f>
        <v>【72.92】</v>
      </c>
      <c r="CB6" s="21" t="str">
        <f>IF(CB7="",NA(),CB7)</f>
        <v>-</v>
      </c>
      <c r="CC6" s="21" t="str">
        <f t="shared" ref="CC6:CK6" si="9">IF(CC7="",NA(),CC7)</f>
        <v>-</v>
      </c>
      <c r="CD6" s="21" t="str">
        <f t="shared" si="9"/>
        <v>-</v>
      </c>
      <c r="CE6" s="21">
        <f t="shared" si="9"/>
        <v>199.1</v>
      </c>
      <c r="CF6" s="21">
        <f t="shared" si="9"/>
        <v>216.94</v>
      </c>
      <c r="CG6" s="21" t="str">
        <f t="shared" si="9"/>
        <v>-</v>
      </c>
      <c r="CH6" s="21" t="str">
        <f t="shared" si="9"/>
        <v>-</v>
      </c>
      <c r="CI6" s="21" t="str">
        <f t="shared" si="9"/>
        <v>-</v>
      </c>
      <c r="CJ6" s="21">
        <f t="shared" si="9"/>
        <v>319.42</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f t="shared" si="10"/>
        <v>36.03</v>
      </c>
      <c r="CV6" s="21">
        <f t="shared" si="10"/>
        <v>42.15</v>
      </c>
      <c r="CW6" s="20" t="str">
        <f>IF(CW7="","",IF(CW7="-","【-】","【"&amp;SUBSTITUTE(TEXT(CW7,"#,##0.00"),"-","△")&amp;"】"))</f>
        <v>【43.17】</v>
      </c>
      <c r="CX6" s="21" t="str">
        <f>IF(CX7="",NA(),CX7)</f>
        <v>-</v>
      </c>
      <c r="CY6" s="21" t="str">
        <f t="shared" ref="CY6:DG6" si="11">IF(CY7="",NA(),CY7)</f>
        <v>-</v>
      </c>
      <c r="CZ6" s="21" t="str">
        <f t="shared" si="11"/>
        <v>-</v>
      </c>
      <c r="DA6" s="21">
        <f t="shared" si="11"/>
        <v>34.47</v>
      </c>
      <c r="DB6" s="21">
        <f t="shared" si="11"/>
        <v>36.11</v>
      </c>
      <c r="DC6" s="21" t="str">
        <f t="shared" si="11"/>
        <v>-</v>
      </c>
      <c r="DD6" s="21" t="str">
        <f t="shared" si="11"/>
        <v>-</v>
      </c>
      <c r="DE6" s="21" t="str">
        <f t="shared" si="11"/>
        <v>-</v>
      </c>
      <c r="DF6" s="21">
        <f t="shared" si="11"/>
        <v>63.97</v>
      </c>
      <c r="DG6" s="21">
        <f t="shared" si="11"/>
        <v>84.21</v>
      </c>
      <c r="DH6" s="20" t="str">
        <f>IF(DH7="","",IF(DH7="-","【-】","【"&amp;SUBSTITUTE(TEXT(DH7,"#,##0.00"),"-","△")&amp;"】"))</f>
        <v>【86.31】</v>
      </c>
      <c r="DI6" s="21" t="str">
        <f>IF(DI7="",NA(),DI7)</f>
        <v>-</v>
      </c>
      <c r="DJ6" s="21" t="str">
        <f t="shared" ref="DJ6:DR6" si="12">IF(DJ7="",NA(),DJ7)</f>
        <v>-</v>
      </c>
      <c r="DK6" s="21" t="str">
        <f t="shared" si="12"/>
        <v>-</v>
      </c>
      <c r="DL6" s="21">
        <f t="shared" si="12"/>
        <v>2.2400000000000002</v>
      </c>
      <c r="DM6" s="21">
        <f t="shared" si="12"/>
        <v>4.41</v>
      </c>
      <c r="DN6" s="21" t="str">
        <f t="shared" si="12"/>
        <v>-</v>
      </c>
      <c r="DO6" s="21" t="str">
        <f t="shared" si="12"/>
        <v>-</v>
      </c>
      <c r="DP6" s="21" t="str">
        <f t="shared" si="12"/>
        <v>-</v>
      </c>
      <c r="DQ6" s="21">
        <f t="shared" si="12"/>
        <v>19.75</v>
      </c>
      <c r="DR6" s="21">
        <f t="shared" si="12"/>
        <v>27.46</v>
      </c>
      <c r="DS6" s="20" t="str">
        <f>IF(DS7="","",IF(DS7="-","【-】","【"&amp;SUBSTITUTE(TEXT(DS7,"#,##0.00"),"-","△")&amp;"】"))</f>
        <v>【30.82】</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1">
        <f t="shared" si="13"/>
        <v>0.02</v>
      </c>
      <c r="ED6" s="20" t="str">
        <f>IF(ED7="","",IF(ED7="-","【-】","【"&amp;SUBSTITUTE(TEXT(ED7,"#,##0.00"),"-","△")&amp;"】"))</f>
        <v>【0.06】</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0.08</v>
      </c>
      <c r="EN6" s="21">
        <f t="shared" si="14"/>
        <v>0.05</v>
      </c>
      <c r="EO6" s="20" t="str">
        <f>IF(EO7="","",IF(EO7="-","【-】","【"&amp;SUBSTITUTE(TEXT(EO7,"#,##0.00"),"-","△")&amp;"】"))</f>
        <v>【0.15】</v>
      </c>
    </row>
    <row r="7" spans="1:148" s="22" customFormat="1" x14ac:dyDescent="0.15">
      <c r="A7" s="14"/>
      <c r="B7" s="23">
        <v>2024</v>
      </c>
      <c r="C7" s="23">
        <v>364045</v>
      </c>
      <c r="D7" s="23">
        <v>46</v>
      </c>
      <c r="E7" s="23">
        <v>17</v>
      </c>
      <c r="F7" s="23">
        <v>4</v>
      </c>
      <c r="G7" s="23">
        <v>0</v>
      </c>
      <c r="H7" s="23" t="s">
        <v>96</v>
      </c>
      <c r="I7" s="23" t="s">
        <v>97</v>
      </c>
      <c r="J7" s="23" t="s">
        <v>98</v>
      </c>
      <c r="K7" s="23" t="s">
        <v>99</v>
      </c>
      <c r="L7" s="23" t="s">
        <v>100</v>
      </c>
      <c r="M7" s="23" t="s">
        <v>101</v>
      </c>
      <c r="N7" s="24" t="s">
        <v>102</v>
      </c>
      <c r="O7" s="24">
        <v>52.57</v>
      </c>
      <c r="P7" s="24">
        <v>37.64</v>
      </c>
      <c r="Q7" s="24">
        <v>100.07</v>
      </c>
      <c r="R7" s="24">
        <v>3140</v>
      </c>
      <c r="S7" s="24">
        <v>12812</v>
      </c>
      <c r="T7" s="24">
        <v>36.22</v>
      </c>
      <c r="U7" s="24">
        <v>353.73</v>
      </c>
      <c r="V7" s="24">
        <v>4807</v>
      </c>
      <c r="W7" s="24">
        <v>1.35</v>
      </c>
      <c r="X7" s="24">
        <v>3560.74</v>
      </c>
      <c r="Y7" s="24" t="s">
        <v>102</v>
      </c>
      <c r="Z7" s="24" t="s">
        <v>102</v>
      </c>
      <c r="AA7" s="24" t="s">
        <v>102</v>
      </c>
      <c r="AB7" s="24">
        <v>123.36</v>
      </c>
      <c r="AC7" s="24">
        <v>120.99</v>
      </c>
      <c r="AD7" s="24" t="s">
        <v>102</v>
      </c>
      <c r="AE7" s="24" t="s">
        <v>102</v>
      </c>
      <c r="AF7" s="24" t="s">
        <v>102</v>
      </c>
      <c r="AG7" s="24">
        <v>98.85</v>
      </c>
      <c r="AH7" s="24">
        <v>106.38</v>
      </c>
      <c r="AI7" s="24">
        <v>105.07</v>
      </c>
      <c r="AJ7" s="24" t="s">
        <v>102</v>
      </c>
      <c r="AK7" s="24" t="s">
        <v>102</v>
      </c>
      <c r="AL7" s="24" t="s">
        <v>102</v>
      </c>
      <c r="AM7" s="24">
        <v>0</v>
      </c>
      <c r="AN7" s="24">
        <v>0</v>
      </c>
      <c r="AO7" s="24" t="s">
        <v>102</v>
      </c>
      <c r="AP7" s="24" t="s">
        <v>102</v>
      </c>
      <c r="AQ7" s="24" t="s">
        <v>102</v>
      </c>
      <c r="AR7" s="24">
        <v>313.61</v>
      </c>
      <c r="AS7" s="24">
        <v>70.63</v>
      </c>
      <c r="AT7" s="24">
        <v>63.54</v>
      </c>
      <c r="AU7" s="24" t="s">
        <v>102</v>
      </c>
      <c r="AV7" s="24" t="s">
        <v>102</v>
      </c>
      <c r="AW7" s="24" t="s">
        <v>102</v>
      </c>
      <c r="AX7" s="24">
        <v>35.96</v>
      </c>
      <c r="AY7" s="24">
        <v>39.69</v>
      </c>
      <c r="AZ7" s="24" t="s">
        <v>102</v>
      </c>
      <c r="BA7" s="24" t="s">
        <v>102</v>
      </c>
      <c r="BB7" s="24" t="s">
        <v>102</v>
      </c>
      <c r="BC7" s="24">
        <v>113.15</v>
      </c>
      <c r="BD7" s="24">
        <v>53.28</v>
      </c>
      <c r="BE7" s="24">
        <v>50.9</v>
      </c>
      <c r="BF7" s="24" t="s">
        <v>102</v>
      </c>
      <c r="BG7" s="24" t="s">
        <v>102</v>
      </c>
      <c r="BH7" s="24" t="s">
        <v>102</v>
      </c>
      <c r="BI7" s="24">
        <v>2.19</v>
      </c>
      <c r="BJ7" s="24">
        <v>1.58</v>
      </c>
      <c r="BK7" s="24" t="s">
        <v>102</v>
      </c>
      <c r="BL7" s="24" t="s">
        <v>102</v>
      </c>
      <c r="BM7" s="24" t="s">
        <v>102</v>
      </c>
      <c r="BN7" s="24">
        <v>1219.99</v>
      </c>
      <c r="BO7" s="24">
        <v>1142.44</v>
      </c>
      <c r="BP7" s="24">
        <v>1099.1500000000001</v>
      </c>
      <c r="BQ7" s="24" t="s">
        <v>102</v>
      </c>
      <c r="BR7" s="24" t="s">
        <v>102</v>
      </c>
      <c r="BS7" s="24" t="s">
        <v>102</v>
      </c>
      <c r="BT7" s="24">
        <v>75.22</v>
      </c>
      <c r="BU7" s="24">
        <v>80.5</v>
      </c>
      <c r="BV7" s="24" t="s">
        <v>102</v>
      </c>
      <c r="BW7" s="24" t="s">
        <v>102</v>
      </c>
      <c r="BX7" s="24" t="s">
        <v>102</v>
      </c>
      <c r="BY7" s="24">
        <v>48.61</v>
      </c>
      <c r="BZ7" s="24">
        <v>66.63</v>
      </c>
      <c r="CA7" s="24">
        <v>72.92</v>
      </c>
      <c r="CB7" s="24" t="s">
        <v>102</v>
      </c>
      <c r="CC7" s="24" t="s">
        <v>102</v>
      </c>
      <c r="CD7" s="24" t="s">
        <v>102</v>
      </c>
      <c r="CE7" s="24">
        <v>199.1</v>
      </c>
      <c r="CF7" s="24">
        <v>216.94</v>
      </c>
      <c r="CG7" s="24" t="s">
        <v>102</v>
      </c>
      <c r="CH7" s="24" t="s">
        <v>102</v>
      </c>
      <c r="CI7" s="24" t="s">
        <v>102</v>
      </c>
      <c r="CJ7" s="24">
        <v>319.42</v>
      </c>
      <c r="CK7" s="24">
        <v>252.17</v>
      </c>
      <c r="CL7" s="24">
        <v>225.78</v>
      </c>
      <c r="CM7" s="24" t="s">
        <v>102</v>
      </c>
      <c r="CN7" s="24" t="s">
        <v>102</v>
      </c>
      <c r="CO7" s="24" t="s">
        <v>102</v>
      </c>
      <c r="CP7" s="24" t="s">
        <v>102</v>
      </c>
      <c r="CQ7" s="24" t="s">
        <v>102</v>
      </c>
      <c r="CR7" s="24" t="s">
        <v>102</v>
      </c>
      <c r="CS7" s="24" t="s">
        <v>102</v>
      </c>
      <c r="CT7" s="24" t="s">
        <v>102</v>
      </c>
      <c r="CU7" s="24">
        <v>36.03</v>
      </c>
      <c r="CV7" s="24">
        <v>42.15</v>
      </c>
      <c r="CW7" s="24">
        <v>43.17</v>
      </c>
      <c r="CX7" s="24" t="s">
        <v>102</v>
      </c>
      <c r="CY7" s="24" t="s">
        <v>102</v>
      </c>
      <c r="CZ7" s="24" t="s">
        <v>102</v>
      </c>
      <c r="DA7" s="24">
        <v>34.47</v>
      </c>
      <c r="DB7" s="24">
        <v>36.11</v>
      </c>
      <c r="DC7" s="24" t="s">
        <v>102</v>
      </c>
      <c r="DD7" s="24" t="s">
        <v>102</v>
      </c>
      <c r="DE7" s="24" t="s">
        <v>102</v>
      </c>
      <c r="DF7" s="24">
        <v>63.97</v>
      </c>
      <c r="DG7" s="24">
        <v>84.21</v>
      </c>
      <c r="DH7" s="24">
        <v>86.31</v>
      </c>
      <c r="DI7" s="24" t="s">
        <v>102</v>
      </c>
      <c r="DJ7" s="24" t="s">
        <v>102</v>
      </c>
      <c r="DK7" s="24" t="s">
        <v>102</v>
      </c>
      <c r="DL7" s="24">
        <v>2.2400000000000002</v>
      </c>
      <c r="DM7" s="24">
        <v>4.41</v>
      </c>
      <c r="DN7" s="24" t="s">
        <v>102</v>
      </c>
      <c r="DO7" s="24" t="s">
        <v>102</v>
      </c>
      <c r="DP7" s="24" t="s">
        <v>102</v>
      </c>
      <c r="DQ7" s="24">
        <v>19.75</v>
      </c>
      <c r="DR7" s="24">
        <v>27.46</v>
      </c>
      <c r="DS7" s="24">
        <v>30.82</v>
      </c>
      <c r="DT7" s="24" t="s">
        <v>102</v>
      </c>
      <c r="DU7" s="24" t="s">
        <v>102</v>
      </c>
      <c r="DV7" s="24" t="s">
        <v>102</v>
      </c>
      <c r="DW7" s="24">
        <v>0</v>
      </c>
      <c r="DX7" s="24">
        <v>0</v>
      </c>
      <c r="DY7" s="24" t="s">
        <v>102</v>
      </c>
      <c r="DZ7" s="24" t="s">
        <v>102</v>
      </c>
      <c r="EA7" s="24" t="s">
        <v>102</v>
      </c>
      <c r="EB7" s="24">
        <v>0</v>
      </c>
      <c r="EC7" s="24">
        <v>0.02</v>
      </c>
      <c r="ED7" s="24">
        <v>0.06</v>
      </c>
      <c r="EE7" s="24" t="s">
        <v>102</v>
      </c>
      <c r="EF7" s="24" t="s">
        <v>102</v>
      </c>
      <c r="EG7" s="24" t="s">
        <v>102</v>
      </c>
      <c r="EH7" s="24">
        <v>0</v>
      </c>
      <c r="EI7" s="24">
        <v>0</v>
      </c>
      <c r="EJ7" s="24" t="s">
        <v>102</v>
      </c>
      <c r="EK7" s="24" t="s">
        <v>102</v>
      </c>
      <c r="EL7" s="24" t="s">
        <v>102</v>
      </c>
      <c r="EM7" s="24">
        <v>0.08</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高橋　美樹</cp:lastModifiedBy>
  <cp:lastPrinted>2026-01-19T06:46:51Z</cp:lastPrinted>
  <dcterms:created xsi:type="dcterms:W3CDTF">2025-12-23T06:14:13Z</dcterms:created>
  <dcterms:modified xsi:type="dcterms:W3CDTF">2026-01-19T06:46:58Z</dcterms:modified>
  <cp:category/>
</cp:coreProperties>
</file>