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72.18.254.231\全庁共有フォルダ\01 総務課\11 財務\【令和６年度】\00_財政関係\00_財政分析関係\5_財政状況資料集\250310_県へ\"/>
    </mc:Choice>
  </mc:AlternateContent>
  <xr:revisionPtr revIDLastSave="0" documentId="13_ncr:1_{1575D8AF-243E-4D5D-A2AF-AC7E0AA69FFA}"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alcChain>
</file>

<file path=xl/sharedStrings.xml><?xml version="1.0" encoding="utf-8"?>
<sst xmlns="http://schemas.openxmlformats.org/spreadsheetml/2006/main" count="1139" uniqueCount="570">
  <si>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</si>
  <si>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</si>
  <si>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</si>
  <si>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</si>
  <si>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</si>
  <si>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</si>
  <si>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</si>
  <si>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</si>
  <si>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</si>
  <si>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</si>
  <si>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</si>
  <si>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</si>
  <si>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</si>
  <si>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</si>
  <si>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</si>
  <si>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</si>
  <si>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</si>
  <si>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</si>
  <si>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</si>
  <si>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</si>
  <si>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</si>
  <si>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</si>
  <si>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</si>
  <si>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</si>
  <si>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</si>
  <si>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</si>
  <si>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</si>
  <si>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</si>
  <si>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</si>
  <si>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</si>
  <si>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</si>
  <si>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</si>
  <si>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</si>
  <si>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</si>
  <si>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</si>
  <si>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</si>
  <si>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</si>
  <si>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</si>
  <si>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</si>
  <si>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</si>
  <si>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</si>
  <si>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</si>
  <si>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</si>
  <si>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</si>
  <si>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</si>
  <si>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</si>
  <si>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</si>
  <si>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</si>
  <si>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</si>
  <si>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</si>
  <si>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</si>
  <si>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</si>
  <si>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</si>
  <si>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</si>
  <si>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</si>
  <si>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</si>
  <si>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</si>
  <si>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</si>
  <si>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</si>
  <si>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</si>
  <si>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</si>
  <si>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</si>
  <si>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</si>
  <si>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</si>
  <si>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</si>
  <si>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</si>
  <si>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</si>
  <si>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</si>
  <si>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</si>
  <si>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</si>
  <si>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</si>
  <si>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</si>
  <si>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</si>
  <si>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</si>
  <si>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</si>
  <si>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</si>
  <si>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</si>
  <si>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</si>
  <si>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</si>
  <si>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</si>
  <si>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</si>
  <si>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</si>
  <si>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</si>
  <si>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</si>
  <si>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</si>
  <si>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</si>
  <si>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</si>
  <si>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</si>
  <si>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</si>
  <si>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</si>
  <si>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</si>
  <si>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</si>
  <si>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</si>
  <si>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</si>
  <si>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</si>
  <si>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</si>
  <si>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</si>
  <si>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</si>
  <si>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</si>
  <si>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</si>
  <si>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</si>
  <si>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</si>
  <si>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</si>
  <si>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</si>
  <si>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</si>
  <si>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</si>
  <si>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</si>
  <si>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</si>
  <si>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</si>
  <si>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</si>
  <si>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</si>
  <si>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</si>
  <si>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</si>
  <si>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</si>
  <si>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</si>
  <si>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</si>
  <si>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</si>
  <si>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</si>
  <si>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</si>
  <si>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</si>
  <si>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</si>
  <si>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</si>
  <si>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</si>
  <si>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</si>
  <si>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</si>
  <si>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</si>
  <si>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</si>
  <si>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</si>
  <si>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</si>
  <si>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</si>
  <si>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</si>
  <si>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</si>
  <si>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</si>
  <si>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</si>
  <si>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</si>
  <si>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</si>
  <si>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</si>
  <si>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</si>
  <si>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</si>
  <si>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</si>
  <si>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</si>
  <si>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</si>
  <si>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</si>
  <si>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</si>
  <si>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</si>
  <si>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</si>
  <si>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</si>
  <si>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</si>
  <si>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</si>
  <si>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</si>
  <si>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</si>
  <si>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</si>
  <si>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</si>
  <si>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</si>
  <si>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</si>
  <si>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</si>
  <si>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</si>
  <si>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</si>
  <si>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</si>
  <si>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</si>
  <si>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</si>
  <si>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</si>
  <si>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</si>
  <si>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</si>
  <si>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</si>
  <si>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</si>
  <si>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</si>
  <si>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</si>
  <si>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</si>
  <si>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</si>
  <si>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</si>
  <si>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</si>
  <si>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</si>
  <si>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</si>
  <si>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</si>
  <si>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</si>
  <si>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</si>
  <si>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</si>
  <si>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</si>
  <si>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</si>
  <si>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</si>
  <si>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</si>
  <si>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</si>
  <si>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</si>
  <si>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</si>
  <si>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</si>
  <si>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</si>
  <si>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</si>
  <si>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</si>
  <si>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</si>
  <si>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</si>
  <si>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</si>
  <si>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</si>
  <si>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</si>
  <si>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</si>
  <si>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</si>
  <si>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</si>
  <si>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</si>
  <si>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</si>
  <si>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</si>
  <si>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</si>
  <si>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</si>
  <si>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</si>
  <si>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徳島県板野町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</si>
  <si>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</si>
  <si>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</si>
  <si>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</si>
  <si>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</si>
  <si>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</si>
  <si>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</si>
  <si>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</si>
  <si>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</si>
  <si>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</si>
  <si>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</si>
  <si>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</si>
  <si>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</si>
  <si>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</si>
  <si>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</si>
  <si>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</si>
  <si>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</si>
  <si>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</si>
  <si>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</si>
  <si>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</si>
  <si>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</si>
  <si>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</si>
  <si>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</si>
  <si>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</si>
  <si>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</si>
  <si>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</si>
  <si>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</si>
  <si>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</si>
  <si>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</si>
  <si>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</si>
  <si>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</si>
  <si>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</si>
  <si>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</si>
  <si>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</si>
  <si>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</si>
  <si>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</si>
  <si>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</si>
  <si>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</si>
  <si>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</si>
  <si>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</si>
  <si>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</si>
  <si>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</si>
  <si>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</si>
  <si>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</si>
  <si>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</si>
  <si>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</si>
  <si>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</si>
  <si>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</si>
  <si>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</si>
  <si>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</si>
  <si>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</si>
  <si>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</si>
  <si>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</si>
  <si>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</si>
  <si>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</si>
  <si>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</si>
  <si>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</si>
  <si>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</si>
  <si>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</si>
  <si>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</si>
  <si>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</si>
  <si>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</si>
  <si>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</si>
  <si>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</si>
  <si>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</si>
  <si>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</si>
  <si>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</si>
  <si>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</si>
  <si>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</si>
  <si>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</si>
  <si>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</si>
  <si>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</si>
  <si>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</si>
  <si>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</si>
  <si>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</si>
  <si>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</si>
  <si>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</si>
  <si>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</si>
  <si>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</si>
  <si>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</si>
  <si>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</si>
  <si>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</si>
  <si>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</si>
  <si>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</si>
  <si>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</si>
  <si>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</si>
  <si>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</si>
  <si>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</si>
  <si>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</si>
  <si>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</si>
  <si>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</si>
  <si>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</si>
  <si>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</si>
  <si>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</si>
  <si>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</si>
  <si>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</si>
  <si>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</si>
  <si>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</si>
  <si>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</si>
  <si>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</si>
  <si>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</si>
  <si>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</si>
  <si>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</si>
  <si>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</si>
  <si>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</si>
  <si>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</si>
  <si>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</si>
  <si>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</si>
  <si>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</si>
  <si>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</si>
  <si>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</si>
  <si>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</si>
  <si>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</si>
  <si>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</si>
  <si>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</si>
  <si>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</si>
  <si>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</si>
  <si>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</si>
  <si>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</si>
  <si>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</si>
  <si>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</si>
  <si>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</si>
  <si>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</si>
  <si>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</si>
  <si>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</si>
  <si>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</si>
  <si>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</si>
  <si>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</si>
  <si>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</si>
  <si>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</si>
  <si>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</si>
  <si>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</si>
  <si>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</si>
  <si>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</si>
  <si>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</si>
  <si>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</si>
  <si>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</si>
  <si>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</si>
  <si>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</si>
  <si>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</si>
  <si>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</si>
  <si>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</si>
  <si>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</si>
  <si>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</si>
  <si>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</si>
  <si>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</si>
  <si>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</si>
  <si>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</si>
  <si>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</si>
  <si>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</si>
  <si>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</si>
  <si>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徳島県板野町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</si>
  <si>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</si>
  <si>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</si>
  <si>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</si>
  <si>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</si>
  <si>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</si>
  <si>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</si>
  <si>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</si>
  <si>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</si>
  <si>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</si>
  <si>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</si>
  <si>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</si>
  <si>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</si>
  <si>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</si>
  <si>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</si>
  <si>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</si>
  <si>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</si>
  <si>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</si>
  <si>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</si>
  <si>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</si>
  <si>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</si>
  <si>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</si>
  <si>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</si>
  <si>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</si>
  <si>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</si>
  <si>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</si>
  <si>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</si>
  <si>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</si>
  <si>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</si>
  <si>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</si>
  <si>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</si>
  <si>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</si>
  <si>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</si>
  <si>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</si>
  <si>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</si>
  <si>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</si>
  <si>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</si>
  <si>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</si>
  <si>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</si>
  <si>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</si>
  <si>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</si>
  <si>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</si>
  <si>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</si>
  <si>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</si>
  <si>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</si>
  <si>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</si>
  <si>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</si>
  <si>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</si>
  <si>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</si>
  <si>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</si>
  <si>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</si>
  <si>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</si>
  <si>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</si>
  <si>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</si>
  <si>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</si>
  <si>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</si>
  <si>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</si>
  <si>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</si>
  <si>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</si>
  <si>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</si>
  <si>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</si>
  <si>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</si>
  <si>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</si>
  <si>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</si>
  <si>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</si>
  <si>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</si>
  <si>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</si>
  <si>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</si>
  <si>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</si>
  <si>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</si>
  <si>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</si>
  <si>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</si>
  <si>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</si>
  <si>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</si>
  <si>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</si>
  <si>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</si>
  <si>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</si>
  <si>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</si>
  <si>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</si>
  <si>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</si>
  <si>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</si>
  <si>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</si>
  <si>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</si>
  <si>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</si>
  <si>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</si>
  <si>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</si>
  <si>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</si>
  <si>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</si>
  <si>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</si>
  <si>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</si>
  <si>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</si>
  <si>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</si>
  <si>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</si>
  <si>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</si>
  <si>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</si>
  <si>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</si>
  <si>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板野町介護保険(介護サービス事業)特別会計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</si>
  <si>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</si>
  <si>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板野町介護保険(保険事業)特別会計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</si>
  <si>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</si>
  <si>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</si>
  <si>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</si>
  <si>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</si>
  <si>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</si>
  <si>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</si>
  <si>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</si>
  <si>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</si>
  <si>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</si>
  <si>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</si>
  <si>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</si>
  <si>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</si>
  <si>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</si>
  <si>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</si>
  <si>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</si>
  <si>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</si>
  <si>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</si>
  <si>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</si>
  <si>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</si>
  <si>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</si>
  <si>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</si>
  <si>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</si>
  <si>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</si>
  <si>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</si>
  <si>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</si>
  <si>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</si>
  <si>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</si>
  <si>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</si>
  <si>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</si>
  <si>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</si>
  <si>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</si>
  <si>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</si>
  <si>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</si>
  <si>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</si>
  <si>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</si>
  <si>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</si>
  <si>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</si>
  <si>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</si>
  <si>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</si>
  <si>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</si>
  <si>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</si>
  <si>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</si>
  <si>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</si>
  <si>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</si>
  <si>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</si>
  <si>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</si>
  <si>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</si>
  <si>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</si>
  <si>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</si>
  <si>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</si>
  <si>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</si>
  <si>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</si>
  <si>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</si>
  <si>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</si>
  <si>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</si>
  <si>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</si>
  <si>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</si>
  <si>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</si>
  <si>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</si>
  <si>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</si>
  <si>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</si>
  <si>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</si>
  <si>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</si>
  <si>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</si>
  <si>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</si>
  <si>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</si>
  <si>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</si>
  <si>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</si>
  <si>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</si>
  <si>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</si>
  <si>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</si>
  <si>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</si>
  <si>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</si>
  <si>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</si>
  <si>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</si>
  <si>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</si>
  <si>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</si>
  <si>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</si>
  <si>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</si>
  <si>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</si>
  <si>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</si>
  <si>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7.25</t>
  </si>
  <si>
    <t>板野町水道事業会計</t>
  </si>
  <si>
    <t>一般会計</t>
  </si>
  <si>
    <t>板野町介護保険（保険事業）特別会計</t>
  </si>
  <si>
    <t>板野町特別会計国民健康保険</t>
  </si>
  <si>
    <t>▲ 0.45</t>
  </si>
  <si>
    <t>板野町下水道事業会計</t>
  </si>
  <si>
    <t>板野町介護保険（介護サービス事業）特別会計</t>
  </si>
  <si>
    <t>板野町後期高齢者医療特別会計</t>
  </si>
  <si>
    <t>板野町住宅新築資金等貸付事業特別会計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</si>
  <si>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</si>
  <si>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</si>
  <si>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</si>
  <si>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</si>
  <si>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</si>
  <si>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</si>
  <si>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</si>
  <si>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</si>
  <si>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</si>
  <si>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</si>
  <si>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6"/>
  </si>
  <si>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6"/>
  </si>
  <si>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</si>
  <si>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6"/>
  </si>
  <si>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6"/>
  </si>
  <si>
    <t>中央広域環境施設組合</t>
    <rPh sb="0" eb="10">
      <t>チュウオウコウイキカンキョウシセツクミアイ</t>
    </rPh>
    <phoneticPr fontId="36"/>
  </si>
  <si>
    <t>板野西部消防組合</t>
    <rPh sb="0" eb="2">
      <t>イタノ</t>
    </rPh>
    <rPh sb="2" eb="4">
      <t>セイブ</t>
    </rPh>
    <rPh sb="4" eb="6">
      <t>ショウボウ</t>
    </rPh>
    <rPh sb="6" eb="8">
      <t>クミアイ</t>
    </rPh>
    <phoneticPr fontId="36"/>
  </si>
  <si>
    <t>松茂町ほか二町競艇事業組合</t>
    <phoneticPr fontId="10"/>
  </si>
  <si>
    <t>-</t>
    <phoneticPr fontId="2"/>
  </si>
  <si>
    <t>○</t>
    <phoneticPr fontId="10"/>
  </si>
  <si>
    <t>板野町土地開発公社</t>
    <phoneticPr fontId="10"/>
  </si>
  <si>
    <t>役場庁舎改築等基金</t>
  </si>
  <si>
    <t>公共施設等整備基金</t>
  </si>
  <si>
    <t>産業振興資本管理基金</t>
  </si>
  <si>
    <t>高齢者保健福祉基金</t>
  </si>
  <si>
    <t>地方創生基金</t>
    <rPh sb="0" eb="2">
      <t>チホウ</t>
    </rPh>
    <rPh sb="2" eb="4">
      <t>ソウセイ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</si>
</sst>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D28A-4F91-A888-835D44362F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92476</c:v>
                </c:pt>
                <c:pt idx="1">
                  <c:v>178586</c:v>
                </c:pt>
                <c:pt idx="2">
                  <c:v>35046</c:v>
                </c:pt>
                <c:pt idx="3">
                  <c:v>18393</c:v>
                </c:pt>
                <c:pt idx="4">
                  <c:v>36990</c:v>
                </c:pt>
              </c:numCache>
            </c:numRef>
          </c:val>
          <c:smooth val="0"/>
          <c:extLst>
            <c:ext xmlns:c16="http://schemas.microsoft.com/office/drawing/2014/chart" uri="{C3380CC4-5D6E-409C-BE32-E72D297353CC}">
              <c16:uniqueId val="{00000001-D28A-4F91-A888-835D44362F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7.88</c:v>
                </c:pt>
                <c:pt idx="1">
                  <c:v>6.78</c:v>
                </c:pt>
                <c:pt idx="2">
                  <c:v>6.85</c:v>
                </c:pt>
                <c:pt idx="3">
                  <c:v>6.8</c:v>
                </c:pt>
                <c:pt idx="4">
                  <c:v>9.06</c:v>
                </c:pt>
              </c:numCache>
            </c:numRef>
          </c:val>
          <c:extLst>
            <c:ext xmlns:c16="http://schemas.microsoft.com/office/drawing/2014/chart" uri="{C3380CC4-5D6E-409C-BE32-E72D297353CC}">
              <c16:uniqueId val="{00000000-404B-4B29-8E83-1114FB8E6A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10.24</c:v>
                </c:pt>
                <c:pt idx="1">
                  <c:v>11.25</c:v>
                </c:pt>
                <c:pt idx="2">
                  <c:v>14.27</c:v>
                </c:pt>
                <c:pt idx="3">
                  <c:v>16.89</c:v>
                </c:pt>
                <c:pt idx="4">
                  <c:v>16.690000000000001</c:v>
                </c:pt>
              </c:numCache>
            </c:numRef>
          </c:val>
          <c:extLst>
            <c:ext xmlns:c16="http://schemas.microsoft.com/office/drawing/2014/chart" uri="{C3380CC4-5D6E-409C-BE32-E72D297353CC}">
              <c16:uniqueId val="{00000001-404B-4B29-8E83-1114FB8E6A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-7.25</c:v>
                </c:pt>
                <c:pt idx="1">
                  <c:v>0.87</c:v>
                </c:pt>
                <c:pt idx="2">
                  <c:v>4.1900000000000004</c:v>
                </c:pt>
                <c:pt idx="3">
                  <c:v>5.33</c:v>
                </c:pt>
                <c:pt idx="4">
                  <c:v>2.35</c:v>
                </c:pt>
              </c:numCache>
            </c:numRef>
          </c:val>
          <c:smooth val="0"/>
          <c:extLst>
            <c:ext xmlns:c16="http://schemas.microsoft.com/office/drawing/2014/chart" uri="{C3380CC4-5D6E-409C-BE32-E72D297353CC}">
              <c16:uniqueId val="{00000002-404B-4B29-8E83-1114FB8E6A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0.59</c:v>
                </c:pt>
                <c:pt idx="8">
                  <c:v>#N/A</c:v>
                </c:pt>
                <c:pt idx="9">
                  <c:v>0</c:v>
                </c:pt>
              </c:numCache>
            </c:numRef>
          </c:val>
          <c:extLst>
            <c:ext xmlns:c16="http://schemas.microsoft.com/office/drawing/2014/chart" uri="{C3380CC4-5D6E-409C-BE32-E72D297353CC}">
              <c16:uniqueId val="{00000000-7DE9-4A84-BF8E-F763A399E7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E9-4A84-BF8E-F763A399E7B5}"/>
            </c:ext>
          </c:extLst>
        </c:ser>
        <c:ser>
          <c:idx val="2"/>
          <c:order val="2"/>
          <c:tx>
            <c:strRef>
              <c:f>データシート!$A$29</c:f>
              <c:strCache>
                <c:ptCount val="1"/>
                <c:pt idx="0">
                  <c:v>板野町住宅新築資金等貸付事業特別会計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0.03</c:v>
                </c:pt>
                <c:pt idx="8">
                  <c:v>#N/A</c:v>
                </c:pt>
                <c:pt idx="9">
                  <c:v>0.01</c:v>
                </c:pt>
              </c:numCache>
            </c:numRef>
          </c:val>
          <c:extLst>
            <c:ext xmlns:c16="http://schemas.microsoft.com/office/drawing/2014/chart" uri="{C3380CC4-5D6E-409C-BE32-E72D297353CC}">
              <c16:uniqueId val="{00000002-7DE9-4A84-BF8E-F763A399E7B5}"/>
            </c:ext>
          </c:extLst>
        </c:ser>
        <c:ser>
          <c:idx val="3"/>
          <c:order val="3"/>
          <c:tx>
            <c:strRef>
              <c:f>データシート!$A$30</c:f>
              <c:strCache>
                <c:ptCount val="1"/>
                <c:pt idx="0">
                  <c:v>板野町後期高齢者医療特別会計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0.04</c:v>
                </c:pt>
                <c:pt idx="8">
                  <c:v>#N/A</c:v>
                </c:pt>
                <c:pt idx="9">
                  <c:v>0.05</c:v>
                </c:pt>
              </c:numCache>
            </c:numRef>
          </c:val>
          <c:extLst>
            <c:ext xmlns:c16="http://schemas.microsoft.com/office/drawing/2014/chart" uri="{C3380CC4-5D6E-409C-BE32-E72D297353CC}">
              <c16:uniqueId val="{00000003-7DE9-4A84-BF8E-F763A399E7B5}"/>
            </c:ext>
          </c:extLst>
        </c:ser>
        <c:ser>
          <c:idx val="4"/>
          <c:order val="4"/>
          <c:tx>
            <c:strRef>
              <c:f>データシート!$A$31</c:f>
              <c:strCache>
                <c:ptCount val="1"/>
                <c:pt idx="0">
                  <c:v>板野町介護保険（介護サービス事業）特別会計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0.12</c:v>
                </c:pt>
                <c:pt idx="4">
                  <c:v>#N/A</c:v>
                </c:pt>
                <c:pt idx="5">
                  <c:v>7.0000000000000007E-2</c:v>
                </c:pt>
                <c:pt idx="6">
                  <c:v>#N/A</c:v>
                </c:pt>
                <c:pt idx="7">
                  <c:v>0.1</c:v>
                </c:pt>
                <c:pt idx="8">
                  <c:v>#N/A</c:v>
                </c:pt>
                <c:pt idx="9">
                  <c:v>0.12</c:v>
                </c:pt>
              </c:numCache>
            </c:numRef>
          </c:val>
          <c:extLst>
            <c:ext xmlns:c16="http://schemas.microsoft.com/office/drawing/2014/chart" uri="{C3380CC4-5D6E-409C-BE32-E72D297353CC}">
              <c16:uniqueId val="{00000004-7DE9-4A84-BF8E-F763A399E7B5}"/>
            </c:ext>
          </c:extLst>
        </c:ser>
        <c:ser>
          <c:idx val="5"/>
          <c:order val="5"/>
          <c:tx>
            <c:strRef>
              <c:f>データシート!$A$32</c:f>
              <c:strCache>
                <c:ptCount val="1"/>
                <c:pt idx="0">
                  <c:v>板野町下水道事業会計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c:ext xmlns:c16="http://schemas.microsoft.com/office/drawing/2014/chart" uri="{C3380CC4-5D6E-409C-BE32-E72D297353CC}">
              <c16:uniqueId val="{00000005-7DE9-4A84-BF8E-F763A399E7B5}"/>
            </c:ext>
          </c:extLst>
        </c:ser>
        <c:ser>
          <c:idx val="6"/>
          <c:order val="6"/>
          <c:tx>
            <c:strRef>
              <c:f>データシート!$A$33</c:f>
              <c:strCache>
                <c:ptCount val="1"/>
                <c:pt idx="0">
                  <c:v>板野町特別会計国民健康保険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0.45</c:v>
                </c:pt>
                <c:pt idx="1">
                  <c:v>#N/A</c:v>
                </c:pt>
                <c:pt idx="2">
                  <c:v>#N/A</c:v>
                </c:pt>
                <c:pt idx="3">
                  <c:v>0.16</c:v>
                </c:pt>
                <c:pt idx="4">
                  <c:v>#N/A</c:v>
                </c:pt>
                <c:pt idx="5">
                  <c:v>0.7</c:v>
                </c:pt>
                <c:pt idx="6">
                  <c:v>#N/A</c:v>
                </c:pt>
                <c:pt idx="7">
                  <c:v>0.76</c:v>
                </c:pt>
                <c:pt idx="8">
                  <c:v>#N/A</c:v>
                </c:pt>
                <c:pt idx="9">
                  <c:v>0.46</c:v>
                </c:pt>
              </c:numCache>
            </c:numRef>
          </c:val>
          <c:extLst>
            <c:ext xmlns:c16="http://schemas.microsoft.com/office/drawing/2014/chart" uri="{C3380CC4-5D6E-409C-BE32-E72D297353CC}">
              <c16:uniqueId val="{00000006-7DE9-4A84-BF8E-F763A399E7B5}"/>
            </c:ext>
          </c:extLst>
        </c:ser>
        <c:ser>
          <c:idx val="7"/>
          <c:order val="7"/>
          <c:tx>
            <c:strRef>
              <c:f>データシート!$A$34</c:f>
              <c:strCache>
                <c:ptCount val="1"/>
                <c:pt idx="0">
                  <c:v>板野町介護保険（保険事業）特別会計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0.65</c:v>
                </c:pt>
                <c:pt idx="2">
                  <c:v>#N/A</c:v>
                </c:pt>
                <c:pt idx="3">
                  <c:v>0.37</c:v>
                </c:pt>
                <c:pt idx="4">
                  <c:v>#N/A</c:v>
                </c:pt>
                <c:pt idx="5">
                  <c:v>0.42</c:v>
                </c:pt>
                <c:pt idx="6">
                  <c:v>#N/A</c:v>
                </c:pt>
                <c:pt idx="7">
                  <c:v>2.65</c:v>
                </c:pt>
                <c:pt idx="8">
                  <c:v>#N/A</c:v>
                </c:pt>
                <c:pt idx="9">
                  <c:v>3</c:v>
                </c:pt>
              </c:numCache>
            </c:numRef>
          </c:val>
          <c:extLst>
            <c:ext xmlns:c16="http://schemas.microsoft.com/office/drawing/2014/chart" uri="{C3380CC4-5D6E-409C-BE32-E72D297353CC}">
              <c16:uniqueId val="{00000007-7DE9-4A84-BF8E-F763A399E7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7.85</c:v>
                </c:pt>
                <c:pt idx="2">
                  <c:v>#N/A</c:v>
                </c:pt>
                <c:pt idx="3">
                  <c:v>6.75</c:v>
                </c:pt>
                <c:pt idx="4">
                  <c:v>#N/A</c:v>
                </c:pt>
                <c:pt idx="5">
                  <c:v>6.83</c:v>
                </c:pt>
                <c:pt idx="6">
                  <c:v>#N/A</c:v>
                </c:pt>
                <c:pt idx="7">
                  <c:v>6.76</c:v>
                </c:pt>
                <c:pt idx="8">
                  <c:v>#N/A</c:v>
                </c:pt>
                <c:pt idx="9">
                  <c:v>9.0399999999999991</c:v>
                </c:pt>
              </c:numCache>
            </c:numRef>
          </c:val>
          <c:extLst>
            <c:ext xmlns:c16="http://schemas.microsoft.com/office/drawing/2014/chart" uri="{C3380CC4-5D6E-409C-BE32-E72D297353CC}">
              <c16:uniqueId val="{00000008-7DE9-4A84-BF8E-F763A399E7B5}"/>
            </c:ext>
          </c:extLst>
        </c:ser>
        <c:ser>
          <c:idx val="9"/>
          <c:order val="9"/>
          <c:tx>
            <c:strRef>
              <c:f>データシート!$A$36</c:f>
              <c:strCache>
                <c:ptCount val="1"/>
                <c:pt idx="0">
                  <c:v>板野町水道事業会計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14.18</c:v>
                </c:pt>
                <c:pt idx="2">
                  <c:v>#N/A</c:v>
                </c:pt>
                <c:pt idx="3">
                  <c:v>13.85</c:v>
                </c:pt>
                <c:pt idx="4">
                  <c:v>#N/A</c:v>
                </c:pt>
                <c:pt idx="5">
                  <c:v>13.43</c:v>
                </c:pt>
                <c:pt idx="6">
                  <c:v>#N/A</c:v>
                </c:pt>
                <c:pt idx="7">
                  <c:v>13.92</c:v>
                </c:pt>
                <c:pt idx="8">
                  <c:v>#N/A</c:v>
                </c:pt>
                <c:pt idx="9">
                  <c:v>13.41</c:v>
                </c:pt>
              </c:numCache>
            </c:numRef>
          </c:val>
          <c:extLst>
            <c:ext xmlns:c16="http://schemas.microsoft.com/office/drawing/2014/chart" uri="{C3380CC4-5D6E-409C-BE32-E72D297353CC}">
              <c16:uniqueId val="{00000009-7DE9-4A84-BF8E-F763A399E7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374</c:v>
                </c:pt>
                <c:pt idx="5">
                  <c:v>373</c:v>
                </c:pt>
                <c:pt idx="8">
                  <c:v>381</c:v>
                </c:pt>
                <c:pt idx="11">
                  <c:v>380</c:v>
                </c:pt>
                <c:pt idx="14">
                  <c:v>351</c:v>
                </c:pt>
              </c:numCache>
            </c:numRef>
          </c:val>
          <c:extLst>
            <c:ext xmlns:c16="http://schemas.microsoft.com/office/drawing/2014/chart" uri="{C3380CC4-5D6E-409C-BE32-E72D297353CC}">
              <c16:uniqueId val="{00000000-8632-47FF-BB5F-B5F1377469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32-47FF-BB5F-B5F1377469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32-47FF-BB5F-B5F1377469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5</c:v>
                </c:pt>
                <c:pt idx="6">
                  <c:v>5</c:v>
                </c:pt>
                <c:pt idx="9">
                  <c:v>0</c:v>
                </c:pt>
                <c:pt idx="12">
                  <c:v>0</c:v>
                </c:pt>
              </c:numCache>
            </c:numRef>
          </c:val>
          <c:extLst>
            <c:ext xmlns:c16="http://schemas.microsoft.com/office/drawing/2014/chart" uri="{C3380CC4-5D6E-409C-BE32-E72D297353CC}">
              <c16:uniqueId val="{00000003-8632-47FF-BB5F-B5F1377469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136</c:v>
                </c:pt>
                <c:pt idx="3">
                  <c:v>139</c:v>
                </c:pt>
                <c:pt idx="6">
                  <c:v>143</c:v>
                </c:pt>
                <c:pt idx="9">
                  <c:v>147</c:v>
                </c:pt>
                <c:pt idx="12">
                  <c:v>137</c:v>
                </c:pt>
              </c:numCache>
            </c:numRef>
          </c:val>
          <c:extLst>
            <c:ext xmlns:c16="http://schemas.microsoft.com/office/drawing/2014/chart" uri="{C3380CC4-5D6E-409C-BE32-E72D297353CC}">
              <c16:uniqueId val="{00000004-8632-47FF-BB5F-B5F1377469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2-47FF-BB5F-B5F1377469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32-47FF-BB5F-B5F1377469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388</c:v>
                </c:pt>
                <c:pt idx="3">
                  <c:v>363</c:v>
                </c:pt>
                <c:pt idx="6">
                  <c:v>380</c:v>
                </c:pt>
                <c:pt idx="9">
                  <c:v>418</c:v>
                </c:pt>
                <c:pt idx="12">
                  <c:v>437</c:v>
                </c:pt>
              </c:numCache>
            </c:numRef>
          </c:val>
          <c:extLst>
            <c:ext xmlns:c16="http://schemas.microsoft.com/office/drawing/2014/chart" uri="{C3380CC4-5D6E-409C-BE32-E72D297353CC}">
              <c16:uniqueId val="{00000007-8632-47FF-BB5F-B5F1377469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210</c:v>
                </c:pt>
                <c:pt idx="2">
                  <c:v>#N/A</c:v>
                </c:pt>
                <c:pt idx="3">
                  <c:v>#N/A</c:v>
                </c:pt>
                <c:pt idx="4">
                  <c:v>134</c:v>
                </c:pt>
                <c:pt idx="5">
                  <c:v>#N/A</c:v>
                </c:pt>
                <c:pt idx="6">
                  <c:v>#N/A</c:v>
                </c:pt>
                <c:pt idx="7">
                  <c:v>147</c:v>
                </c:pt>
                <c:pt idx="8">
                  <c:v>#N/A</c:v>
                </c:pt>
                <c:pt idx="9">
                  <c:v>#N/A</c:v>
                </c:pt>
                <c:pt idx="10">
                  <c:v>185</c:v>
                </c:pt>
                <c:pt idx="11">
                  <c:v>#N/A</c:v>
                </c:pt>
                <c:pt idx="12">
                  <c:v>#N/A</c:v>
                </c:pt>
                <c:pt idx="13">
                  <c:v>223</c:v>
                </c:pt>
                <c:pt idx="14">
                  <c:v>#N/A</c:v>
                </c:pt>
              </c:numCache>
            </c:numRef>
          </c:val>
          <c:smooth val="0"/>
          <c:extLst>
            <c:ext xmlns:c16="http://schemas.microsoft.com/office/drawing/2014/chart" uri="{C3380CC4-5D6E-409C-BE32-E72D297353CC}">
              <c16:uniqueId val="{00000008-8632-47FF-BB5F-B5F1377469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4568</c:v>
                </c:pt>
                <c:pt idx="5">
                  <c:v>4652</c:v>
                </c:pt>
                <c:pt idx="8">
                  <c:v>4533</c:v>
                </c:pt>
                <c:pt idx="11">
                  <c:v>4314</c:v>
                </c:pt>
                <c:pt idx="14">
                  <c:v>4111</c:v>
                </c:pt>
              </c:numCache>
            </c:numRef>
          </c:val>
          <c:extLst>
            <c:ext xmlns:c16="http://schemas.microsoft.com/office/drawing/2014/chart" uri="{C3380CC4-5D6E-409C-BE32-E72D297353CC}">
              <c16:uniqueId val="{00000000-EBE2-4895-A63F-19FA92A490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c:v>
                </c:pt>
                <c:pt idx="5">
                  <c:v>53</c:v>
                </c:pt>
                <c:pt idx="8">
                  <c:v>53</c:v>
                </c:pt>
                <c:pt idx="11">
                  <c:v>42</c:v>
                </c:pt>
                <c:pt idx="14">
                  <c:v>37</c:v>
                </c:pt>
              </c:numCache>
            </c:numRef>
          </c:val>
          <c:extLst>
            <c:ext xmlns:c16="http://schemas.microsoft.com/office/drawing/2014/chart" uri="{C3380CC4-5D6E-409C-BE32-E72D297353CC}">
              <c16:uniqueId val="{00000001-EBE2-4895-A63F-19FA92A490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3484</c:v>
                </c:pt>
                <c:pt idx="5">
                  <c:v>2798</c:v>
                </c:pt>
                <c:pt idx="8">
                  <c:v>3544</c:v>
                </c:pt>
                <c:pt idx="11">
                  <c:v>3801</c:v>
                </c:pt>
                <c:pt idx="14">
                  <c:v>3873</c:v>
                </c:pt>
              </c:numCache>
            </c:numRef>
          </c:val>
          <c:extLst>
            <c:ext xmlns:c16="http://schemas.microsoft.com/office/drawing/2014/chart" uri="{C3380CC4-5D6E-409C-BE32-E72D297353CC}">
              <c16:uniqueId val="{00000002-EBE2-4895-A63F-19FA92A490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E2-4895-A63F-19FA92A490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E2-4895-A63F-19FA92A490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E2-4895-A63F-19FA92A490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429</c:v>
                </c:pt>
                <c:pt idx="3">
                  <c:v>389</c:v>
                </c:pt>
                <c:pt idx="6">
                  <c:v>354</c:v>
                </c:pt>
                <c:pt idx="9">
                  <c:v>338</c:v>
                </c:pt>
                <c:pt idx="12">
                  <c:v>315</c:v>
                </c:pt>
              </c:numCache>
            </c:numRef>
          </c:val>
          <c:extLst>
            <c:ext xmlns:c16="http://schemas.microsoft.com/office/drawing/2014/chart" uri="{C3380CC4-5D6E-409C-BE32-E72D297353CC}">
              <c16:uniqueId val="{00000006-EBE2-4895-A63F-19FA92A490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c:v>
                </c:pt>
                <c:pt idx="3">
                  <c:v>7</c:v>
                </c:pt>
                <c:pt idx="6">
                  <c:v>2</c:v>
                </c:pt>
                <c:pt idx="9">
                  <c:v>2</c:v>
                </c:pt>
                <c:pt idx="12">
                  <c:v>1</c:v>
                </c:pt>
              </c:numCache>
            </c:numRef>
          </c:val>
          <c:extLst>
            <c:ext xmlns:c16="http://schemas.microsoft.com/office/drawing/2014/chart" uri="{C3380CC4-5D6E-409C-BE32-E72D297353CC}">
              <c16:uniqueId val="{00000007-EBE2-4895-A63F-19FA92A490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2021</c:v>
                </c:pt>
                <c:pt idx="3">
                  <c:v>1999</c:v>
                </c:pt>
                <c:pt idx="6">
                  <c:v>1982</c:v>
                </c:pt>
                <c:pt idx="9">
                  <c:v>1969</c:v>
                </c:pt>
                <c:pt idx="12">
                  <c:v>1876</c:v>
                </c:pt>
              </c:numCache>
            </c:numRef>
          </c:val>
          <c:extLst>
            <c:ext xmlns:c16="http://schemas.microsoft.com/office/drawing/2014/chart" uri="{C3380CC4-5D6E-409C-BE32-E72D297353CC}">
              <c16:uniqueId val="{00000008-EBE2-4895-A63F-19FA92A490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E2-4895-A63F-19FA92A490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5132</c:v>
                </c:pt>
                <c:pt idx="3">
                  <c:v>5740</c:v>
                </c:pt>
                <c:pt idx="6">
                  <c:v>5692</c:v>
                </c:pt>
                <c:pt idx="9">
                  <c:v>5252</c:v>
                </c:pt>
                <c:pt idx="12">
                  <c:v>4979</c:v>
                </c:pt>
              </c:numCache>
            </c:numRef>
          </c:val>
          <c:extLst>
            <c:ext xmlns:c16="http://schemas.microsoft.com/office/drawing/2014/chart" uri="{C3380CC4-5D6E-409C-BE32-E72D297353CC}">
              <c16:uniqueId val="{0000000A-EBE2-4895-A63F-19FA92A490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633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E2-4895-A63F-19FA92A490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578</c:v>
                </c:pt>
                <c:pt idx="1">
                  <c:v>678</c:v>
                </c:pt>
                <c:pt idx="2">
                  <c:v>678</c:v>
                </c:pt>
              </c:numCache>
            </c:numRef>
          </c:val>
          <c:extLst>
            <c:ext xmlns:c16="http://schemas.microsoft.com/office/drawing/2014/chart" uri="{C3380CC4-5D6E-409C-BE32-E72D297353CC}">
              <c16:uniqueId val="{00000000-1647-4F8C-AED7-1C5985835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782</c:v>
                </c:pt>
                <c:pt idx="1">
                  <c:v>889</c:v>
                </c:pt>
                <c:pt idx="2">
                  <c:v>919</c:v>
                </c:pt>
              </c:numCache>
            </c:numRef>
          </c:val>
          <c:extLst>
            <c:ext xmlns:c16="http://schemas.microsoft.com/office/drawing/2014/chart" uri="{C3380CC4-5D6E-409C-BE32-E72D297353CC}">
              <c16:uniqueId val="{00000001-1647-4F8C-AED7-1C5985835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2188</c:v>
                </c:pt>
                <c:pt idx="1">
                  <c:v>2238</c:v>
                </c:pt>
                <c:pt idx="2">
                  <c:v>2282</c:v>
                </c:pt>
              </c:numCache>
            </c:numRef>
          </c:val>
          <c:extLst>
            <c:ext xmlns:c16="http://schemas.microsoft.com/office/drawing/2014/chart" uri="{C3380CC4-5D6E-409C-BE32-E72D297353CC}">
              <c16:uniqueId val="{00000002-1647-4F8C-AED7-1C5985835A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12,947
12,741
36.22
6,697,582
6,292,619
368,105
4,064,073
4,979,370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類似団体平均値をわずかに上回っているが、近年減少傾向で推移しており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、今後も上昇は見込めず、財政力の脆弱な状況は依然として続いている。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令和３年度は、地方交付税の増加により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経常一般財源が増加したこと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で一時的に比率が減少したものの、令和４年度以降は人件費や物件費などの増加により比率が上昇傾向である。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給与改定や定年延長に伴う人件費の増加や物価高騰による物件費の増加などが予想されることから、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引き続き、町税や住宅使用料等の収納体制を強化し、徴収率の向上を図ることで財源確保に努めるとともに、事業の見直し等により経費の削減を図っていく。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3630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8400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8400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116586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363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人件費・物件費等の決算額は前年度から増加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も同様に増加となったため、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は約５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のままで増減はなかった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給与改定や定年延長に伴う人件費の増加や物価高騰による物件費の増加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が予想されるため、今後はこれらを含めた経費について抑制を図る必要がある。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82324</xdr:rowOff>
    </xdr:from>
    <xdr:to>
      <xdr:col>23</xdr:col>
      <xdr:colOff>133350</xdr:colOff>
      <xdr:row>81</xdr:row>
      <xdr:rowOff>98320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69774"/>
          <a:ext cx="8382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55310</xdr:rowOff>
    </xdr:from>
    <xdr:to>
      <xdr:col>19</xdr:col>
      <xdr:colOff>133350</xdr:colOff>
      <xdr:row>81</xdr:row>
      <xdr:rowOff>82324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2760"/>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55310</xdr:rowOff>
    </xdr:from>
    <xdr:to>
      <xdr:col>15</xdr:col>
      <xdr:colOff>82550</xdr:colOff>
      <xdr:row>81</xdr:row>
      <xdr:rowOff>57305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42760"/>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12864</xdr:rowOff>
    </xdr:from>
    <xdr:to>
      <xdr:col>11</xdr:col>
      <xdr:colOff>31750</xdr:colOff>
      <xdr:row>81</xdr:row>
      <xdr:rowOff>57305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0314"/>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47520</xdr:rowOff>
    </xdr:from>
    <xdr:to>
      <xdr:col>23</xdr:col>
      <xdr:colOff>184150</xdr:colOff>
      <xdr:row>81</xdr:row>
      <xdr:rowOff>149120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64047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31524</xdr:rowOff>
    </xdr:from>
    <xdr:to>
      <xdr:col>19</xdr:col>
      <xdr:colOff>184150</xdr:colOff>
      <xdr:row>81</xdr:row>
      <xdr:rowOff>133124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143301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8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4510</xdr:rowOff>
    </xdr:from>
    <xdr:to>
      <xdr:col>15</xdr:col>
      <xdr:colOff>133350</xdr:colOff>
      <xdr:row>81</xdr:row>
      <xdr:rowOff>106110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116287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6505</xdr:rowOff>
    </xdr:from>
    <xdr:to>
      <xdr:col>11</xdr:col>
      <xdr:colOff>82550</xdr:colOff>
      <xdr:row>81</xdr:row>
      <xdr:rowOff>108105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118282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133514</xdr:rowOff>
    </xdr:from>
    <xdr:to>
      <xdr:col>7</xdr:col>
      <xdr:colOff>31750</xdr:colOff>
      <xdr:row>81</xdr:row>
      <xdr:rowOff>63664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73841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全国町村平均をわずかに上回っているものの、同程度の水準で推移しており、今後も地域の民間企業の平均給与の状況等を踏まえ、給与水準の適正化に努める。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165805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720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165805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138995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452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138995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5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人口減少とともに人口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人当たりの職員数はわずかに増加傾向であるが、類似団体平均値も同様に増加傾向である。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職員数は、現行の水準を保ちつつ、職員配置の適正化により、超過勤務時間を縮減するなど職員人件費の削減にも努めていく必要がある。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67259</xdr:rowOff>
    </xdr:from>
    <xdr:to>
      <xdr:col>81</xdr:col>
      <xdr:colOff>44450</xdr:colOff>
      <xdr:row>61</xdr:row>
      <xdr:rowOff>67742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25709"/>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45059</xdr:rowOff>
    </xdr:from>
    <xdr:to>
      <xdr:col>77</xdr:col>
      <xdr:colOff>44450</xdr:colOff>
      <xdr:row>61</xdr:row>
      <xdr:rowOff>67742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3509"/>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39268</xdr:rowOff>
    </xdr:from>
    <xdr:to>
      <xdr:col>72</xdr:col>
      <xdr:colOff>203200</xdr:colOff>
      <xdr:row>61</xdr:row>
      <xdr:rowOff>45059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771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39268</xdr:rowOff>
    </xdr:from>
    <xdr:to>
      <xdr:col>68</xdr:col>
      <xdr:colOff>152400</xdr:colOff>
      <xdr:row>61</xdr:row>
      <xdr:rowOff>43612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977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16459</xdr:rowOff>
    </xdr:from>
    <xdr:to>
      <xdr:col>81</xdr:col>
      <xdr:colOff>95250</xdr:colOff>
      <xdr:row>61</xdr:row>
      <xdr:rowOff>118059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32986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16942</xdr:rowOff>
    </xdr:from>
    <xdr:to>
      <xdr:col>77</xdr:col>
      <xdr:colOff>95250</xdr:colOff>
      <xdr:row>61</xdr:row>
      <xdr:rowOff>118542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165709</xdr:rowOff>
    </xdr:from>
    <xdr:to>
      <xdr:col>73</xdr:col>
      <xdr:colOff>44450</xdr:colOff>
      <xdr:row>61</xdr:row>
      <xdr:rowOff>95859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106036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159918</xdr:rowOff>
    </xdr:from>
    <xdr:to>
      <xdr:col>68</xdr:col>
      <xdr:colOff>203200</xdr:colOff>
      <xdr:row>61</xdr:row>
      <xdr:rowOff>90068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100245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164262</xdr:rowOff>
    </xdr:from>
    <xdr:to>
      <xdr:col>64</xdr:col>
      <xdr:colOff>152400</xdr:colOff>
      <xdr:row>61</xdr:row>
      <xdr:rowOff>94412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104589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これまで減少傾向で推移してきたが、比率は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の上昇となった。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防災行政無線更新事業や道の駅整備事業といった大型事業に係る地方債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償還が開始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類似団体平均と比較すると低い数値ではあるが、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、一部事務組合による新ごみ処理施設建設や広域で整備を進めている斎場の建設の進捗によりさらなる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比率の上昇が懸念されるため、事業の選択による適量・適切な実施を心がけ、起債に大きく頼らない財政運営に努める。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57150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761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37846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761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134366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243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209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地方債の新規発行額の減少による地方債残高の減少などにより、今年度も比率算定なしを維持している。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は一部事務組合による新ごみ処理施設建設や広域で整備を進めている斎場の建設の進捗により、将来負担額の大幅な増加が予想されるため、起債事業峻別により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地方債の新規発行抑制に努めるとともに、充当可能基金への積立額の増加を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図っていく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158767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12,947
12,741
36.22
6,697,582
6,292,619
368,105
4,064,073
4,979,370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再任用職員人件費の増加により、比率は前年度から０．５ポイント上昇し、類似団体平均との差も２．７ポイントに拡大した。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今後は、職員の適正な配置による時間外勤務手当の縮減など、人件費・コストの削減に努める。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431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145288</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745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145288</xdr:rowOff>
    </xdr:from>
    <xdr:to>
      <xdr:col>15</xdr:col>
      <xdr:colOff>98425</xdr:colOff>
      <xdr:row>35</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745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35</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374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xdr:rowOff>
    </xdr:from>
    <xdr:to>
      <xdr:col>24</xdr:col>
      <xdr:colOff>76200</xdr:colOff>
      <xdr:row>35</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94488</xdr:rowOff>
    </xdr:from>
    <xdr:to>
      <xdr:col>15</xdr:col>
      <xdr:colOff>149225</xdr:colOff>
      <xdr:row>35</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物価高騰などによる物件費増加により、比率としては０．４ポイント上昇した。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今後は、委託契約の再見積や物品の一括購入・再利用などによる経費削減を図り、コスト削減に努める。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3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15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15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19</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302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障がい福祉サービス事業費増加などによる扶助費の増加により、比率は０．１ポイント上昇した。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91622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91622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91622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その他の決算額は、下水道事業会計の公営企業法適用に伴う繰出金から補助費等への性質変更により、比率は３．６ポイントと大幅に減少した。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老朽化に伴う維持補修費や国保・介護保険事業など各会計への繰出金が増加することが想定されるため、計画的な修繕による維持補修費の平準化や医療費の抑制、保険料の収納率の向上を図ることで、税収を主な財源とする特別会計への負担を軽減する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60</xdr:row>
      <xdr:rowOff>43180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558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153670</xdr:rowOff>
    </xdr:from>
    <xdr:to>
      <xdr:col>78</xdr:col>
      <xdr:colOff>69850</xdr:colOff>
      <xdr:row>60</xdr:row>
      <xdr:rowOff>43180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6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153670</xdr:rowOff>
    </xdr:from>
    <xdr:to>
      <xdr:col>73</xdr:col>
      <xdr:colOff>180975</xdr:colOff>
      <xdr:row>60</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6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60</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8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102870</xdr:rowOff>
    </xdr:from>
    <xdr:to>
      <xdr:col>74</xdr:col>
      <xdr:colOff>31750</xdr:colOff>
      <xdr:row>60</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17797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下水道事業会計の公営企業法適用に伴う繰出金から補助費等への性質変更により、比率は４．３ポイントと大幅に上昇した。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今後は、各種団体に対する補助金等について、交付基準をより明確化し、交付額の見直しや廃止を検討するなど経費の削減に努める。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0834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防災行政無線更新事業や道の駅整備事業といった大型事業に係る地方債の償還開始による公債費の増加により、比率は０．４ポイント上昇した。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今後も、一部事務組合による新ごみ処理施設建設や広域で整備を進めている斎場の建設の進捗によりさらなる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比率の上昇が懸念される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ため、今まで以上に厳しく起債事業の峻別・抑制を行っていく必要がある。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429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8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10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および維持補修費以外の全ての経費おいて増加となり、公債費以外全体としても増加となったことから、比率は１．７ポイントの上昇となったが、類似団体平均値の比率も同様に上昇しており、差は８．０ポイントと前年度と同程度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給与改定や定年延長に伴う人件費の増加や物価高騰による物件費の増加が予想されることから、事業の見直しなどにより各種経費の軽減に努め、健全な財政運営を目指す。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80</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652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2008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79</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2008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134620</xdr:rowOff>
    </xdr:from>
    <xdr:to>
      <xdr:col>69</xdr:col>
      <xdr:colOff>92075</xdr:colOff>
      <xdr:row>79</xdr:row>
      <xdr:rowOff>142239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79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93997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83820</xdr:rowOff>
    </xdr:from>
    <xdr:to>
      <xdr:col>69</xdr:col>
      <xdr:colOff>142875</xdr:colOff>
      <xdr:row>80</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158911</xdr:rowOff>
    </xdr:from>
    <xdr:to>
      <xdr:col>29</xdr:col>
      <xdr:colOff>127000</xdr:colOff>
      <xdr:row>17</xdr:row>
      <xdr:rowOff>10454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49736"/>
          <a:ext cx="647700" cy="2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10454</xdr:rowOff>
    </xdr:from>
    <xdr:to>
      <xdr:col>26</xdr:col>
      <xdr:colOff>50800</xdr:colOff>
      <xdr:row>17</xdr:row>
      <xdr:rowOff>25345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72729"/>
          <a:ext cx="698500" cy="14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25345</xdr:rowOff>
    </xdr:from>
    <xdr:to>
      <xdr:col>22</xdr:col>
      <xdr:colOff>114300</xdr:colOff>
      <xdr:row>17</xdr:row>
      <xdr:rowOff>47592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87620"/>
          <a:ext cx="698500" cy="2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47592</xdr:rowOff>
    </xdr:from>
    <xdr:to>
      <xdr:col>18</xdr:col>
      <xdr:colOff>177800</xdr:colOff>
      <xdr:row>17</xdr:row>
      <xdr:rowOff>60115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09867"/>
          <a:ext cx="698500" cy="1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108111</xdr:rowOff>
    </xdr:from>
    <xdr:to>
      <xdr:col>29</xdr:col>
      <xdr:colOff>177800</xdr:colOff>
      <xdr:row>17</xdr:row>
      <xdr:rowOff>38261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9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80188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131104</xdr:rowOff>
    </xdr:from>
    <xdr:to>
      <xdr:col>26</xdr:col>
      <xdr:colOff>101600</xdr:colOff>
      <xdr:row>17</xdr:row>
      <xdr:rowOff>61254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46031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0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145995</xdr:rowOff>
    </xdr:from>
    <xdr:to>
      <xdr:col>22</xdr:col>
      <xdr:colOff>165100</xdr:colOff>
      <xdr:row>17</xdr:row>
      <xdr:rowOff>76145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3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2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168242</xdr:rowOff>
    </xdr:from>
    <xdr:to>
      <xdr:col>19</xdr:col>
      <xdr:colOff>38100</xdr:colOff>
      <xdr:row>17</xdr:row>
      <xdr:rowOff>98392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5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83169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4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9315</xdr:rowOff>
    </xdr:from>
    <xdr:to>
      <xdr:col>15</xdr:col>
      <xdr:colOff>101600</xdr:colOff>
      <xdr:row>17</xdr:row>
      <xdr:rowOff>110915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7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95692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5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131206</xdr:rowOff>
    </xdr:from>
    <xdr:to>
      <xdr:col>29</xdr:col>
      <xdr:colOff>127000</xdr:colOff>
      <xdr:row>37</xdr:row>
      <xdr:rowOff>30188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84456"/>
          <a:ext cx="647700" cy="7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30188</xdr:rowOff>
    </xdr:from>
    <xdr:to>
      <xdr:col>26</xdr:col>
      <xdr:colOff>50800</xdr:colOff>
      <xdr:row>37</xdr:row>
      <xdr:rowOff>99888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54888"/>
          <a:ext cx="698500" cy="6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99888</xdr:rowOff>
    </xdr:from>
    <xdr:to>
      <xdr:col>22</xdr:col>
      <xdr:colOff>114300</xdr:colOff>
      <xdr:row>37</xdr:row>
      <xdr:rowOff>124599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24588"/>
          <a:ext cx="698500" cy="2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169634</xdr:rowOff>
    </xdr:from>
    <xdr:to>
      <xdr:col>18</xdr:col>
      <xdr:colOff>177800</xdr:colOff>
      <xdr:row>37</xdr:row>
      <xdr:rowOff>124599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22884"/>
          <a:ext cx="698500" cy="126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80406</xdr:rowOff>
    </xdr:from>
    <xdr:to>
      <xdr:col>29</xdr:col>
      <xdr:colOff>177800</xdr:colOff>
      <xdr:row>37</xdr:row>
      <xdr:rowOff>10556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3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52483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150838</xdr:rowOff>
    </xdr:from>
    <xdr:to>
      <xdr:col>26</xdr:col>
      <xdr:colOff>101600</xdr:colOff>
      <xdr:row>37</xdr:row>
      <xdr:rowOff>80988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0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65765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9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49088</xdr:rowOff>
    </xdr:from>
    <xdr:to>
      <xdr:col>22</xdr:col>
      <xdr:colOff>165100</xdr:colOff>
      <xdr:row>37</xdr:row>
      <xdr:rowOff>150688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7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135465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6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73799</xdr:rowOff>
    </xdr:from>
    <xdr:to>
      <xdr:col>19</xdr:col>
      <xdr:colOff>38100</xdr:colOff>
      <xdr:row>37</xdr:row>
      <xdr:rowOff>175399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9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160176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8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118834</xdr:rowOff>
    </xdr:from>
    <xdr:to>
      <xdr:col>15</xdr:col>
      <xdr:colOff>101600</xdr:colOff>
      <xdr:row>37</xdr:row>
      <xdr:rowOff>48984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7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12,947
12,741
36.22
6,697,582
6,292,619
368,105
4,064,073
4,979,370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23718</xdr:rowOff>
    </xdr:from>
    <xdr:to>
      <xdr:col>24</xdr:col>
      <xdr:colOff>63500</xdr:colOff>
      <xdr:row>36</xdr:row>
      <xdr:rowOff>40442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5918"/>
          <a:ext cx="838200" cy="1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40442</xdr:rowOff>
    </xdr:from>
    <xdr:to>
      <xdr:col>19</xdr:col>
      <xdr:colOff>177800</xdr:colOff>
      <xdr:row>36</xdr:row>
      <xdr:rowOff>59804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12642"/>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59804</xdr:rowOff>
    </xdr:from>
    <xdr:to>
      <xdr:col>15</xdr:col>
      <xdr:colOff>50800</xdr:colOff>
      <xdr:row>36</xdr:row>
      <xdr:rowOff>83446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2004"/>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83446</xdr:rowOff>
    </xdr:from>
    <xdr:to>
      <xdr:col>10</xdr:col>
      <xdr:colOff>114300</xdr:colOff>
      <xdr:row>36</xdr:row>
      <xdr:rowOff>165271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5646"/>
          <a:ext cx="889000" cy="8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144368</xdr:rowOff>
    </xdr:from>
    <xdr:to>
      <xdr:col>24</xdr:col>
      <xdr:colOff>114300</xdr:colOff>
      <xdr:row>36</xdr:row>
      <xdr:rowOff>74518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122795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2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161092</xdr:rowOff>
    </xdr:from>
    <xdr:to>
      <xdr:col>20</xdr:col>
      <xdr:colOff>38100</xdr:colOff>
      <xdr:row>36</xdr:row>
      <xdr:rowOff>91242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82369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9004</xdr:rowOff>
    </xdr:from>
    <xdr:to>
      <xdr:col>15</xdr:col>
      <xdr:colOff>101600</xdr:colOff>
      <xdr:row>36</xdr:row>
      <xdr:rowOff>110604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101731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32646</xdr:rowOff>
    </xdr:from>
    <xdr:to>
      <xdr:col>10</xdr:col>
      <xdr:colOff>165100</xdr:colOff>
      <xdr:row>36</xdr:row>
      <xdr:rowOff>134246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125373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114471</xdr:rowOff>
    </xdr:from>
    <xdr:to>
      <xdr:col>6</xdr:col>
      <xdr:colOff>38100</xdr:colOff>
      <xdr:row>37</xdr:row>
      <xdr:rowOff>44621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35748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153612</xdr:rowOff>
    </xdr:from>
    <xdr:to>
      <xdr:col>24</xdr:col>
      <xdr:colOff>63500</xdr:colOff>
      <xdr:row>56</xdr:row>
      <xdr:rowOff>160105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54812"/>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160105</xdr:rowOff>
    </xdr:from>
    <xdr:to>
      <xdr:col>19</xdr:col>
      <xdr:colOff>177800</xdr:colOff>
      <xdr:row>57</xdr:row>
      <xdr:rowOff>1832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61305"/>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158445</xdr:rowOff>
    </xdr:from>
    <xdr:to>
      <xdr:col>15</xdr:col>
      <xdr:colOff>50800</xdr:colOff>
      <xdr:row>57</xdr:row>
      <xdr:rowOff>1832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59645"/>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123250</xdr:rowOff>
    </xdr:from>
    <xdr:to>
      <xdr:col>10</xdr:col>
      <xdr:colOff>114300</xdr:colOff>
      <xdr:row>56</xdr:row>
      <xdr:rowOff>158445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24450"/>
          <a:ext cx="889000" cy="3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102812</xdr:rowOff>
    </xdr:from>
    <xdr:to>
      <xdr:col>24</xdr:col>
      <xdr:colOff>114300</xdr:colOff>
      <xdr:row>57</xdr:row>
      <xdr:rowOff>32962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17739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109305</xdr:rowOff>
    </xdr:from>
    <xdr:to>
      <xdr:col>20</xdr:col>
      <xdr:colOff>38100</xdr:colOff>
      <xdr:row>57</xdr:row>
      <xdr:rowOff>39455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30582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122482</xdr:rowOff>
    </xdr:from>
    <xdr:to>
      <xdr:col>15</xdr:col>
      <xdr:colOff>101600</xdr:colOff>
      <xdr:row>57</xdr:row>
      <xdr:rowOff>52632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43759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107645</xdr:rowOff>
    </xdr:from>
    <xdr:to>
      <xdr:col>10</xdr:col>
      <xdr:colOff>165100</xdr:colOff>
      <xdr:row>57</xdr:row>
      <xdr:rowOff>37795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28922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72450</xdr:rowOff>
    </xdr:from>
    <xdr:to>
      <xdr:col>6</xdr:col>
      <xdr:colOff>38100</xdr:colOff>
      <xdr:row>57</xdr:row>
      <xdr:rowOff>2600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165177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123332</xdr:rowOff>
    </xdr:from>
    <xdr:to>
      <xdr:col>24</xdr:col>
      <xdr:colOff>63500</xdr:colOff>
      <xdr:row>78</xdr:row>
      <xdr:rowOff>4780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24982"/>
          <a:ext cx="8382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123332</xdr:rowOff>
    </xdr:from>
    <xdr:to>
      <xdr:col>19</xdr:col>
      <xdr:colOff>177800</xdr:colOff>
      <xdr:row>78</xdr:row>
      <xdr:rowOff>36464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2498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156662</xdr:rowOff>
    </xdr:from>
    <xdr:to>
      <xdr:col>15</xdr:col>
      <xdr:colOff>50800</xdr:colOff>
      <xdr:row>78</xdr:row>
      <xdr:rowOff>36464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58312"/>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156662</xdr:rowOff>
    </xdr:from>
    <xdr:to>
      <xdr:col>10</xdr:col>
      <xdr:colOff>114300</xdr:colOff>
      <xdr:row>78</xdr:row>
      <xdr:rowOff>56809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58312"/>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125430</xdr:rowOff>
    </xdr:from>
    <xdr:to>
      <xdr:col>24</xdr:col>
      <xdr:colOff>114300</xdr:colOff>
      <xdr:row>78</xdr:row>
      <xdr:rowOff>55580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40357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72532</xdr:rowOff>
    </xdr:from>
    <xdr:to>
      <xdr:col>20</xdr:col>
      <xdr:colOff>38100</xdr:colOff>
      <xdr:row>78</xdr:row>
      <xdr:rowOff>2682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165259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157114</xdr:rowOff>
    </xdr:from>
    <xdr:to>
      <xdr:col>15</xdr:col>
      <xdr:colOff>101600</xdr:colOff>
      <xdr:row>78</xdr:row>
      <xdr:rowOff>87264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78391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105862</xdr:rowOff>
    </xdr:from>
    <xdr:to>
      <xdr:col>10</xdr:col>
      <xdr:colOff>165100</xdr:colOff>
      <xdr:row>78</xdr:row>
      <xdr:rowOff>36012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6009</xdr:rowOff>
    </xdr:from>
    <xdr:to>
      <xdr:col>6</xdr:col>
      <xdr:colOff>38100</xdr:colOff>
      <xdr:row>78</xdr:row>
      <xdr:rowOff>107609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98736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103037</xdr:rowOff>
    </xdr:from>
    <xdr:to>
      <xdr:col>24</xdr:col>
      <xdr:colOff>63500</xdr:colOff>
      <xdr:row>95</xdr:row>
      <xdr:rowOff>115556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90787"/>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78609</xdr:rowOff>
    </xdr:from>
    <xdr:to>
      <xdr:col>19</xdr:col>
      <xdr:colOff>177800</xdr:colOff>
      <xdr:row>95</xdr:row>
      <xdr:rowOff>115556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66359"/>
          <a:ext cx="8890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78609</xdr:rowOff>
    </xdr:from>
    <xdr:to>
      <xdr:col>15</xdr:col>
      <xdr:colOff>50800</xdr:colOff>
      <xdr:row>96</xdr:row>
      <xdr:rowOff>169081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66359"/>
          <a:ext cx="889000" cy="2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169081</xdr:rowOff>
    </xdr:from>
    <xdr:to>
      <xdr:col>10</xdr:col>
      <xdr:colOff>114300</xdr:colOff>
      <xdr:row>97</xdr:row>
      <xdr:rowOff>67311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8281"/>
          <a:ext cx="8890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52237</xdr:rowOff>
    </xdr:from>
    <xdr:to>
      <xdr:col>24</xdr:col>
      <xdr:colOff>114300</xdr:colOff>
      <xdr:row>95</xdr:row>
      <xdr:rowOff>153837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30664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64756</xdr:rowOff>
    </xdr:from>
    <xdr:to>
      <xdr:col>20</xdr:col>
      <xdr:colOff>38100</xdr:colOff>
      <xdr:row>95</xdr:row>
      <xdr:rowOff>166356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11433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27809</xdr:rowOff>
    </xdr:from>
    <xdr:to>
      <xdr:col>15</xdr:col>
      <xdr:colOff>101600</xdr:colOff>
      <xdr:row>95</xdr:row>
      <xdr:rowOff>129409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120536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118281</xdr:rowOff>
    </xdr:from>
    <xdr:to>
      <xdr:col>10</xdr:col>
      <xdr:colOff>165100</xdr:colOff>
      <xdr:row>97</xdr:row>
      <xdr:rowOff>48431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39558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16511</xdr:rowOff>
    </xdr:from>
    <xdr:to>
      <xdr:col>6</xdr:col>
      <xdr:colOff>38100</xdr:colOff>
      <xdr:row>97</xdr:row>
      <xdr:rowOff>118111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164695</xdr:rowOff>
    </xdr:from>
    <xdr:to>
      <xdr:col>55</xdr:col>
      <xdr:colOff>0</xdr:colOff>
      <xdr:row>37</xdr:row>
      <xdr:rowOff>44630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36895"/>
          <a:ext cx="838200" cy="5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44630</xdr:rowOff>
    </xdr:from>
    <xdr:to>
      <xdr:col>50</xdr:col>
      <xdr:colOff>114300</xdr:colOff>
      <xdr:row>37</xdr:row>
      <xdr:rowOff>105355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88280"/>
          <a:ext cx="889000" cy="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157138</xdr:rowOff>
    </xdr:from>
    <xdr:to>
      <xdr:col>45</xdr:col>
      <xdr:colOff>177800</xdr:colOff>
      <xdr:row>37</xdr:row>
      <xdr:rowOff>105355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86438"/>
          <a:ext cx="889000" cy="4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157138</xdr:rowOff>
    </xdr:from>
    <xdr:to>
      <xdr:col>41</xdr:col>
      <xdr:colOff>50800</xdr:colOff>
      <xdr:row>37</xdr:row>
      <xdr:rowOff>98282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86438"/>
          <a:ext cx="889000" cy="4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113895</xdr:rowOff>
    </xdr:from>
    <xdr:to>
      <xdr:col>55</xdr:col>
      <xdr:colOff>50800</xdr:colOff>
      <xdr:row>37</xdr:row>
      <xdr:rowOff>44045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28822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165280</xdr:rowOff>
    </xdr:from>
    <xdr:to>
      <xdr:col>50</xdr:col>
      <xdr:colOff>165100</xdr:colOff>
      <xdr:row>37</xdr:row>
      <xdr:rowOff>95430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86557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3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54555</xdr:rowOff>
    </xdr:from>
    <xdr:to>
      <xdr:col>46</xdr:col>
      <xdr:colOff>38100</xdr:colOff>
      <xdr:row>37</xdr:row>
      <xdr:rowOff>156155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147282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106338</xdr:rowOff>
    </xdr:from>
    <xdr:to>
      <xdr:col>41</xdr:col>
      <xdr:colOff>101600</xdr:colOff>
      <xdr:row>35</xdr:row>
      <xdr:rowOff>36488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27615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2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47482</xdr:rowOff>
    </xdr:from>
    <xdr:to>
      <xdr:col>36</xdr:col>
      <xdr:colOff>165100</xdr:colOff>
      <xdr:row>37</xdr:row>
      <xdr:rowOff>149082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140209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149530</xdr:rowOff>
    </xdr:from>
    <xdr:to>
      <xdr:col>55</xdr:col>
      <xdr:colOff>0</xdr:colOff>
      <xdr:row>59</xdr:row>
      <xdr:rowOff>38812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93630"/>
          <a:ext cx="8382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155878</xdr:rowOff>
    </xdr:from>
    <xdr:to>
      <xdr:col>50</xdr:col>
      <xdr:colOff>114300</xdr:colOff>
      <xdr:row>59</xdr:row>
      <xdr:rowOff>38812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99978"/>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30018</xdr:rowOff>
    </xdr:from>
    <xdr:to>
      <xdr:col>45</xdr:col>
      <xdr:colOff>177800</xdr:colOff>
      <xdr:row>58</xdr:row>
      <xdr:rowOff>155878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31218"/>
          <a:ext cx="889000" cy="46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30018</xdr:rowOff>
    </xdr:from>
    <xdr:to>
      <xdr:col>41</xdr:col>
      <xdr:colOff>50800</xdr:colOff>
      <xdr:row>57</xdr:row>
      <xdr:rowOff>139778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31218"/>
          <a:ext cx="889000" cy="2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98730</xdr:rowOff>
    </xdr:from>
    <xdr:to>
      <xdr:col>55</xdr:col>
      <xdr:colOff>50800</xdr:colOff>
      <xdr:row>59</xdr:row>
      <xdr:rowOff>28880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13657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159462</xdr:rowOff>
    </xdr:from>
    <xdr:to>
      <xdr:col>50</xdr:col>
      <xdr:colOff>165100</xdr:colOff>
      <xdr:row>59</xdr:row>
      <xdr:rowOff>89612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80739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105078</xdr:rowOff>
    </xdr:from>
    <xdr:to>
      <xdr:col>46</xdr:col>
      <xdr:colOff>38100</xdr:colOff>
      <xdr:row>59</xdr:row>
      <xdr:rowOff>35228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26355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150668</xdr:rowOff>
    </xdr:from>
    <xdr:to>
      <xdr:col>41</xdr:col>
      <xdr:colOff>101600</xdr:colOff>
      <xdr:row>56</xdr:row>
      <xdr:rowOff>80818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97345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35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88978</xdr:rowOff>
    </xdr:from>
    <xdr:to>
      <xdr:col>36</xdr:col>
      <xdr:colOff>165100</xdr:colOff>
      <xdr:row>58</xdr:row>
      <xdr:rowOff>19128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54944</xdr:rowOff>
    </xdr:from>
    <xdr:to>
      <xdr:col>55</xdr:col>
      <xdr:colOff>0</xdr:colOff>
      <xdr:row>79</xdr:row>
      <xdr:rowOff>73645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99494"/>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43557</xdr:rowOff>
    </xdr:from>
    <xdr:to>
      <xdr:col>50</xdr:col>
      <xdr:colOff>114300</xdr:colOff>
      <xdr:row>79</xdr:row>
      <xdr:rowOff>73645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88107"/>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123611</xdr:rowOff>
    </xdr:from>
    <xdr:to>
      <xdr:col>45</xdr:col>
      <xdr:colOff>177800</xdr:colOff>
      <xdr:row>79</xdr:row>
      <xdr:rowOff>43557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468011"/>
          <a:ext cx="889000" cy="11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123611</xdr:rowOff>
    </xdr:from>
    <xdr:to>
      <xdr:col>41</xdr:col>
      <xdr:colOff>50800</xdr:colOff>
      <xdr:row>75</xdr:row>
      <xdr:rowOff>120335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468011"/>
          <a:ext cx="889000" cy="5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4144</xdr:rowOff>
    </xdr:from>
    <xdr:to>
      <xdr:col>55</xdr:col>
      <xdr:colOff>50800</xdr:colOff>
      <xdr:row>79</xdr:row>
      <xdr:rowOff>105744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90521</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6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22845</xdr:rowOff>
    </xdr:from>
    <xdr:to>
      <xdr:col>50</xdr:col>
      <xdr:colOff>165100</xdr:colOff>
      <xdr:row>79</xdr:row>
      <xdr:rowOff>124445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115572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6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164207</xdr:rowOff>
    </xdr:from>
    <xdr:to>
      <xdr:col>46</xdr:col>
      <xdr:colOff>38100</xdr:colOff>
      <xdr:row>79</xdr:row>
      <xdr:rowOff>94357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85484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3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72811</xdr:rowOff>
    </xdr:from>
    <xdr:to>
      <xdr:col>41</xdr:col>
      <xdr:colOff>101600</xdr:colOff>
      <xdr:row>73</xdr:row>
      <xdr:rowOff>2961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4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19488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19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69535</xdr:rowOff>
    </xdr:from>
    <xdr:to>
      <xdr:col>36</xdr:col>
      <xdr:colOff>165100</xdr:colOff>
      <xdr:row>75</xdr:row>
      <xdr:rowOff>171134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282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16212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0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165984</xdr:rowOff>
    </xdr:from>
    <xdr:to>
      <xdr:col>55</xdr:col>
      <xdr:colOff>0</xdr:colOff>
      <xdr:row>98</xdr:row>
      <xdr:rowOff>72450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96634"/>
          <a:ext cx="838200" cy="7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13137</xdr:rowOff>
    </xdr:from>
    <xdr:to>
      <xdr:col>50</xdr:col>
      <xdr:colOff>114300</xdr:colOff>
      <xdr:row>98</xdr:row>
      <xdr:rowOff>72450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15237"/>
          <a:ext cx="889000" cy="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17120</xdr:rowOff>
    </xdr:from>
    <xdr:to>
      <xdr:col>45</xdr:col>
      <xdr:colOff>177800</xdr:colOff>
      <xdr:row>98</xdr:row>
      <xdr:rowOff>13137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47770"/>
          <a:ext cx="889000" cy="16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17120</xdr:rowOff>
    </xdr:from>
    <xdr:to>
      <xdr:col>41</xdr:col>
      <xdr:colOff>50800</xdr:colOff>
      <xdr:row>98</xdr:row>
      <xdr:rowOff>23878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47770"/>
          <a:ext cx="889000" cy="17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115184</xdr:rowOff>
    </xdr:from>
    <xdr:to>
      <xdr:col>55</xdr:col>
      <xdr:colOff>50800</xdr:colOff>
      <xdr:row>98</xdr:row>
      <xdr:rowOff>45334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30111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21650</xdr:rowOff>
    </xdr:from>
    <xdr:to>
      <xdr:col>50</xdr:col>
      <xdr:colOff>165100</xdr:colOff>
      <xdr:row>98</xdr:row>
      <xdr:rowOff>123250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114377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133787</xdr:rowOff>
    </xdr:from>
    <xdr:to>
      <xdr:col>46</xdr:col>
      <xdr:colOff>38100</xdr:colOff>
      <xdr:row>98</xdr:row>
      <xdr:rowOff>63937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55064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137770</xdr:rowOff>
    </xdr:from>
    <xdr:to>
      <xdr:col>41</xdr:col>
      <xdr:colOff>101600</xdr:colOff>
      <xdr:row>97</xdr:row>
      <xdr:rowOff>67920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84447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144528</xdr:rowOff>
    </xdr:from>
    <xdr:to>
      <xdr:col>36</xdr:col>
      <xdr:colOff>165100</xdr:colOff>
      <xdr:row>98</xdr:row>
      <xdr:rowOff>74678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65805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132928</xdr:rowOff>
    </xdr:from>
    <xdr:to>
      <xdr:col>85</xdr:col>
      <xdr:colOff>127000</xdr:colOff>
      <xdr:row>77</xdr:row>
      <xdr:rowOff>3832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63128"/>
          <a:ext cx="8382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132928</xdr:rowOff>
    </xdr:from>
    <xdr:to>
      <xdr:col>81</xdr:col>
      <xdr:colOff>50800</xdr:colOff>
      <xdr:row>77</xdr:row>
      <xdr:rowOff>31714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3128"/>
          <a:ext cx="889000" cy="7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31714</xdr:rowOff>
    </xdr:from>
    <xdr:to>
      <xdr:col>76</xdr:col>
      <xdr:colOff>114300</xdr:colOff>
      <xdr:row>77</xdr:row>
      <xdr:rowOff>41373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33364"/>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32080</xdr:rowOff>
    </xdr:from>
    <xdr:to>
      <xdr:col>71</xdr:col>
      <xdr:colOff>177800</xdr:colOff>
      <xdr:row>77</xdr:row>
      <xdr:rowOff>41373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33730"/>
          <a:ext cx="889000" cy="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124482</xdr:rowOff>
    </xdr:from>
    <xdr:to>
      <xdr:col>85</xdr:col>
      <xdr:colOff>177800</xdr:colOff>
      <xdr:row>77</xdr:row>
      <xdr:rowOff>54632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102909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3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82128</xdr:rowOff>
    </xdr:from>
    <xdr:to>
      <xdr:col>81</xdr:col>
      <xdr:colOff>101600</xdr:colOff>
      <xdr:row>77</xdr:row>
      <xdr:rowOff>12278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0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152364</xdr:rowOff>
    </xdr:from>
    <xdr:to>
      <xdr:col>76</xdr:col>
      <xdr:colOff>165100</xdr:colOff>
      <xdr:row>77</xdr:row>
      <xdr:rowOff>82514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73641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162023</xdr:rowOff>
    </xdr:from>
    <xdr:to>
      <xdr:col>72</xdr:col>
      <xdr:colOff>38100</xdr:colOff>
      <xdr:row>77</xdr:row>
      <xdr:rowOff>92173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83300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152730</xdr:rowOff>
    </xdr:from>
    <xdr:to>
      <xdr:col>67</xdr:col>
      <xdr:colOff>101600</xdr:colOff>
      <xdr:row>77</xdr:row>
      <xdr:rowOff>82880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74007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94738</xdr:rowOff>
    </xdr:from>
    <xdr:to>
      <xdr:col>85</xdr:col>
      <xdr:colOff>127000</xdr:colOff>
      <xdr:row>98</xdr:row>
      <xdr:rowOff>118925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96838"/>
          <a:ext cx="8382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161421</xdr:rowOff>
    </xdr:from>
    <xdr:to>
      <xdr:col>81</xdr:col>
      <xdr:colOff>50800</xdr:colOff>
      <xdr:row>98</xdr:row>
      <xdr:rowOff>94738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92071"/>
          <a:ext cx="889000" cy="10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161421</xdr:rowOff>
    </xdr:from>
    <xdr:to>
      <xdr:col>76</xdr:col>
      <xdr:colOff>114300</xdr:colOff>
      <xdr:row>98</xdr:row>
      <xdr:rowOff>113739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92071"/>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167974</xdr:rowOff>
    </xdr:from>
    <xdr:to>
      <xdr:col>71</xdr:col>
      <xdr:colOff>177800</xdr:colOff>
      <xdr:row>98</xdr:row>
      <xdr:rowOff>113739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798624"/>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68125</xdr:rowOff>
    </xdr:from>
    <xdr:to>
      <xdr:col>85</xdr:col>
      <xdr:colOff>177800</xdr:colOff>
      <xdr:row>98</xdr:row>
      <xdr:rowOff>169725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43938</xdr:rowOff>
    </xdr:from>
    <xdr:to>
      <xdr:col>81</xdr:col>
      <xdr:colOff>101600</xdr:colOff>
      <xdr:row>98</xdr:row>
      <xdr:rowOff>145538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136665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110621</xdr:rowOff>
    </xdr:from>
    <xdr:to>
      <xdr:col>76</xdr:col>
      <xdr:colOff>165100</xdr:colOff>
      <xdr:row>98</xdr:row>
      <xdr:rowOff>40771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57298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62939</xdr:rowOff>
    </xdr:from>
    <xdr:to>
      <xdr:col>72</xdr:col>
      <xdr:colOff>38100</xdr:colOff>
      <xdr:row>98</xdr:row>
      <xdr:rowOff>164539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117174</xdr:rowOff>
    </xdr:from>
    <xdr:to>
      <xdr:col>67</xdr:col>
      <xdr:colOff>101600</xdr:colOff>
      <xdr:row>98</xdr:row>
      <xdr:rowOff>47324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63851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35840</xdr:rowOff>
    </xdr:from>
    <xdr:to>
      <xdr:col>116</xdr:col>
      <xdr:colOff>63500</xdr:colOff>
      <xdr:row>59</xdr:row>
      <xdr:rowOff>35992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139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33972</xdr:rowOff>
    </xdr:from>
    <xdr:to>
      <xdr:col>111</xdr:col>
      <xdr:colOff>177800</xdr:colOff>
      <xdr:row>59</xdr:row>
      <xdr:rowOff>35992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4952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33972</xdr:rowOff>
    </xdr:from>
    <xdr:to>
      <xdr:col>107</xdr:col>
      <xdr:colOff>50800</xdr:colOff>
      <xdr:row>59</xdr:row>
      <xdr:rowOff>35878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4952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35878</xdr:rowOff>
    </xdr:from>
    <xdr:to>
      <xdr:col>102</xdr:col>
      <xdr:colOff>114300</xdr:colOff>
      <xdr:row>59</xdr:row>
      <xdr:rowOff>38773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5142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156490</xdr:rowOff>
    </xdr:from>
    <xdr:to>
      <xdr:col>116</xdr:col>
      <xdr:colOff>114300</xdr:colOff>
      <xdr:row>59</xdr:row>
      <xdr:rowOff>86640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71417</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156642</xdr:rowOff>
    </xdr:from>
    <xdr:to>
      <xdr:col>112</xdr:col>
      <xdr:colOff>38100</xdr:colOff>
      <xdr:row>59</xdr:row>
      <xdr:rowOff>86792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77919</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154622</xdr:rowOff>
    </xdr:from>
    <xdr:to>
      <xdr:col>107</xdr:col>
      <xdr:colOff>101600</xdr:colOff>
      <xdr:row>59</xdr:row>
      <xdr:rowOff>84772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75899</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156528</xdr:rowOff>
    </xdr:from>
    <xdr:to>
      <xdr:col>102</xdr:col>
      <xdr:colOff>165100</xdr:colOff>
      <xdr:row>59</xdr:row>
      <xdr:rowOff>86678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77805</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159423</xdr:rowOff>
    </xdr:from>
    <xdr:to>
      <xdr:col>98</xdr:col>
      <xdr:colOff>38100</xdr:colOff>
      <xdr:row>59</xdr:row>
      <xdr:rowOff>89573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80700</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78490</xdr:rowOff>
    </xdr:from>
    <xdr:to>
      <xdr:col>116</xdr:col>
      <xdr:colOff>63500</xdr:colOff>
      <xdr:row>76</xdr:row>
      <xdr:rowOff>45441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37240"/>
          <a:ext cx="838200" cy="1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78490</xdr:rowOff>
    </xdr:from>
    <xdr:to>
      <xdr:col>111</xdr:col>
      <xdr:colOff>177800</xdr:colOff>
      <xdr:row>75</xdr:row>
      <xdr:rowOff>90921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37240"/>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90921</xdr:rowOff>
    </xdr:from>
    <xdr:to>
      <xdr:col>107</xdr:col>
      <xdr:colOff>50800</xdr:colOff>
      <xdr:row>75</xdr:row>
      <xdr:rowOff>111995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49671"/>
          <a:ext cx="889000" cy="2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111995</xdr:rowOff>
    </xdr:from>
    <xdr:to>
      <xdr:col>102</xdr:col>
      <xdr:colOff>114300</xdr:colOff>
      <xdr:row>75</xdr:row>
      <xdr:rowOff>147842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70745"/>
          <a:ext cx="889000" cy="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166091</xdr:rowOff>
    </xdr:from>
    <xdr:to>
      <xdr:col>116</xdr:col>
      <xdr:colOff>114300</xdr:colOff>
      <xdr:row>76</xdr:row>
      <xdr:rowOff>96241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144518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27690</xdr:rowOff>
    </xdr:from>
    <xdr:to>
      <xdr:col>112</xdr:col>
      <xdr:colOff>38100</xdr:colOff>
      <xdr:row>75</xdr:row>
      <xdr:rowOff>129290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145817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40121</xdr:rowOff>
    </xdr:from>
    <xdr:to>
      <xdr:col>107</xdr:col>
      <xdr:colOff>101600</xdr:colOff>
      <xdr:row>75</xdr:row>
      <xdr:rowOff>141721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158248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61195</xdr:rowOff>
    </xdr:from>
    <xdr:to>
      <xdr:col>102</xdr:col>
      <xdr:colOff>165100</xdr:colOff>
      <xdr:row>75</xdr:row>
      <xdr:rowOff>162796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19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97042</xdr:rowOff>
    </xdr:from>
    <xdr:to>
      <xdr:col>98</xdr:col>
      <xdr:colOff>38100</xdr:colOff>
      <xdr:row>76</xdr:row>
      <xdr:rowOff>27192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43719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補助費等と繰出金の増減については、下水道事業会計の公営企業法適用に伴う性質変更によるものである。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普通建設事業費のうち、更新整備ついては、文化の館空調設備更新事業費により増額となった。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一方、公債費については、繰上償還がなかったために減額となった。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12,947
12,741
36.22
6,697,582
6,292,619
368,105
4,064,073
4,979,370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81407</xdr:rowOff>
    </xdr:from>
    <xdr:to>
      <xdr:col>24</xdr:col>
      <xdr:colOff>63500</xdr:colOff>
      <xdr:row>37</xdr:row>
      <xdr:rowOff>89598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25057"/>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25591</xdr:rowOff>
    </xdr:from>
    <xdr:to>
      <xdr:col>19</xdr:col>
      <xdr:colOff>177800</xdr:colOff>
      <xdr:row>37</xdr:row>
      <xdr:rowOff>89598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924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25591</xdr:rowOff>
    </xdr:from>
    <xdr:to>
      <xdr:col>15</xdr:col>
      <xdr:colOff>50800</xdr:colOff>
      <xdr:row>37</xdr:row>
      <xdr:rowOff>35878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924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161989</xdr:rowOff>
    </xdr:from>
    <xdr:to>
      <xdr:col>10</xdr:col>
      <xdr:colOff>114300</xdr:colOff>
      <xdr:row>37</xdr:row>
      <xdr:rowOff>35878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4189"/>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30607</xdr:rowOff>
    </xdr:from>
    <xdr:to>
      <xdr:col>24</xdr:col>
      <xdr:colOff>114300</xdr:colOff>
      <xdr:row>37</xdr:row>
      <xdr:rowOff>132207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38798</xdr:rowOff>
    </xdr:from>
    <xdr:to>
      <xdr:col>20</xdr:col>
      <xdr:colOff>38100</xdr:colOff>
      <xdr:row>37</xdr:row>
      <xdr:rowOff>140398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146241</xdr:rowOff>
    </xdr:from>
    <xdr:to>
      <xdr:col>15</xdr:col>
      <xdr:colOff>101600</xdr:colOff>
      <xdr:row>37</xdr:row>
      <xdr:rowOff>76391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67518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156528</xdr:rowOff>
    </xdr:from>
    <xdr:to>
      <xdr:col>10</xdr:col>
      <xdr:colOff>165100</xdr:colOff>
      <xdr:row>37</xdr:row>
      <xdr:rowOff>86678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111189</xdr:rowOff>
    </xdr:from>
    <xdr:to>
      <xdr:col>6</xdr:col>
      <xdr:colOff>38100</xdr:colOff>
      <xdr:row>37</xdr:row>
      <xdr:rowOff>41339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32466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117144</xdr:rowOff>
    </xdr:from>
    <xdr:to>
      <xdr:col>24</xdr:col>
      <xdr:colOff>63500</xdr:colOff>
      <xdr:row>57</xdr:row>
      <xdr:rowOff>119565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9794"/>
          <a:ext cx="838200" cy="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87444</xdr:rowOff>
    </xdr:from>
    <xdr:to>
      <xdr:col>19</xdr:col>
      <xdr:colOff>177800</xdr:colOff>
      <xdr:row>57</xdr:row>
      <xdr:rowOff>117144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0094"/>
          <a:ext cx="889000" cy="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73605</xdr:rowOff>
    </xdr:from>
    <xdr:to>
      <xdr:col>15</xdr:col>
      <xdr:colOff>50800</xdr:colOff>
      <xdr:row>57</xdr:row>
      <xdr:rowOff>87444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74805"/>
          <a:ext cx="889000" cy="18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73605</xdr:rowOff>
    </xdr:from>
    <xdr:to>
      <xdr:col>10</xdr:col>
      <xdr:colOff>114300</xdr:colOff>
      <xdr:row>57</xdr:row>
      <xdr:rowOff>64250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4805"/>
          <a:ext cx="889000" cy="16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68765</xdr:rowOff>
    </xdr:from>
    <xdr:to>
      <xdr:col>24</xdr:col>
      <xdr:colOff>114300</xdr:colOff>
      <xdr:row>57</xdr:row>
      <xdr:rowOff>170365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155142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66344</xdr:rowOff>
    </xdr:from>
    <xdr:to>
      <xdr:col>20</xdr:col>
      <xdr:colOff>38100</xdr:colOff>
      <xdr:row>57</xdr:row>
      <xdr:rowOff>167944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159071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36644</xdr:rowOff>
    </xdr:from>
    <xdr:to>
      <xdr:col>15</xdr:col>
      <xdr:colOff>101600</xdr:colOff>
      <xdr:row>57</xdr:row>
      <xdr:rowOff>138244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129371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22805</xdr:rowOff>
    </xdr:from>
    <xdr:to>
      <xdr:col>10</xdr:col>
      <xdr:colOff>165100</xdr:colOff>
      <xdr:row>56</xdr:row>
      <xdr:rowOff>124405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115532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1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13450</xdr:rowOff>
    </xdr:from>
    <xdr:to>
      <xdr:col>6</xdr:col>
      <xdr:colOff>38100</xdr:colOff>
      <xdr:row>57</xdr:row>
      <xdr:rowOff>115050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106177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7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66722</xdr:rowOff>
    </xdr:from>
    <xdr:to>
      <xdr:col>24</xdr:col>
      <xdr:colOff>63500</xdr:colOff>
      <xdr:row>76</xdr:row>
      <xdr:rowOff>80287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96922"/>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79890</xdr:rowOff>
    </xdr:from>
    <xdr:to>
      <xdr:col>19</xdr:col>
      <xdr:colOff>177800</xdr:colOff>
      <xdr:row>76</xdr:row>
      <xdr:rowOff>80287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10090"/>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79890</xdr:rowOff>
    </xdr:from>
    <xdr:to>
      <xdr:col>15</xdr:col>
      <xdr:colOff>50800</xdr:colOff>
      <xdr:row>77</xdr:row>
      <xdr:rowOff>43377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10090"/>
          <a:ext cx="889000" cy="1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43377</xdr:rowOff>
    </xdr:from>
    <xdr:to>
      <xdr:col>10</xdr:col>
      <xdr:colOff>114300</xdr:colOff>
      <xdr:row>77</xdr:row>
      <xdr:rowOff>95334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45027"/>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15922</xdr:rowOff>
    </xdr:from>
    <xdr:to>
      <xdr:col>24</xdr:col>
      <xdr:colOff>114300</xdr:colOff>
      <xdr:row>76</xdr:row>
      <xdr:rowOff>117522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165799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2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29487</xdr:rowOff>
    </xdr:from>
    <xdr:to>
      <xdr:col>20</xdr:col>
      <xdr:colOff>38100</xdr:colOff>
      <xdr:row>76</xdr:row>
      <xdr:rowOff>131087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147614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3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29090</xdr:rowOff>
    </xdr:from>
    <xdr:to>
      <xdr:col>15</xdr:col>
      <xdr:colOff>101600</xdr:colOff>
      <xdr:row>76</xdr:row>
      <xdr:rowOff>130690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121817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15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164027</xdr:rowOff>
    </xdr:from>
    <xdr:to>
      <xdr:col>10</xdr:col>
      <xdr:colOff>165100</xdr:colOff>
      <xdr:row>77</xdr:row>
      <xdr:rowOff>94177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85304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8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44534</xdr:rowOff>
    </xdr:from>
    <xdr:to>
      <xdr:col>6</xdr:col>
      <xdr:colOff>38100</xdr:colOff>
      <xdr:row>77</xdr:row>
      <xdr:rowOff>146134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137261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3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169821</xdr:rowOff>
    </xdr:from>
    <xdr:to>
      <xdr:col>24</xdr:col>
      <xdr:colOff>63500</xdr:colOff>
      <xdr:row>98</xdr:row>
      <xdr:rowOff>41337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0471"/>
          <a:ext cx="8382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39356</xdr:rowOff>
    </xdr:from>
    <xdr:to>
      <xdr:col>19</xdr:col>
      <xdr:colOff>177800</xdr:colOff>
      <xdr:row>98</xdr:row>
      <xdr:rowOff>41337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4145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39356</xdr:rowOff>
    </xdr:from>
    <xdr:to>
      <xdr:col>15</xdr:col>
      <xdr:colOff>50800</xdr:colOff>
      <xdr:row>98</xdr:row>
      <xdr:rowOff>96462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41456"/>
          <a:ext cx="889000" cy="5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96462</xdr:rowOff>
    </xdr:from>
    <xdr:to>
      <xdr:col>10</xdr:col>
      <xdr:colOff>114300</xdr:colOff>
      <xdr:row>98</xdr:row>
      <xdr:rowOff>110852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98562"/>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119021</xdr:rowOff>
    </xdr:from>
    <xdr:to>
      <xdr:col>24</xdr:col>
      <xdr:colOff>114300</xdr:colOff>
      <xdr:row>98</xdr:row>
      <xdr:rowOff>49171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97448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161987</xdr:rowOff>
    </xdr:from>
    <xdr:to>
      <xdr:col>20</xdr:col>
      <xdr:colOff>38100</xdr:colOff>
      <xdr:row>98</xdr:row>
      <xdr:rowOff>92137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83264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160006</xdr:rowOff>
    </xdr:from>
    <xdr:to>
      <xdr:col>15</xdr:col>
      <xdr:colOff>101600</xdr:colOff>
      <xdr:row>98</xdr:row>
      <xdr:rowOff>90156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81283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45662</xdr:rowOff>
    </xdr:from>
    <xdr:to>
      <xdr:col>10</xdr:col>
      <xdr:colOff>165100</xdr:colOff>
      <xdr:row>98</xdr:row>
      <xdr:rowOff>147262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138389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60052</xdr:rowOff>
    </xdr:from>
    <xdr:to>
      <xdr:col>6</xdr:col>
      <xdr:colOff>38100</xdr:colOff>
      <xdr:row>98</xdr:row>
      <xdr:rowOff>161652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171407</xdr:rowOff>
    </xdr:from>
    <xdr:to>
      <xdr:col>55</xdr:col>
      <xdr:colOff>0</xdr:colOff>
      <xdr:row>59</xdr:row>
      <xdr:rowOff>3759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15507"/>
          <a:ext cx="8382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171407</xdr:rowOff>
    </xdr:from>
    <xdr:to>
      <xdr:col>50</xdr:col>
      <xdr:colOff>114300</xdr:colOff>
      <xdr:row>59</xdr:row>
      <xdr:rowOff>7935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5507"/>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4156</xdr:rowOff>
    </xdr:from>
    <xdr:to>
      <xdr:col>45</xdr:col>
      <xdr:colOff>177800</xdr:colOff>
      <xdr:row>59</xdr:row>
      <xdr:rowOff>7935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9706"/>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4156</xdr:rowOff>
    </xdr:from>
    <xdr:to>
      <xdr:col>41</xdr:col>
      <xdr:colOff>50800</xdr:colOff>
      <xdr:row>59</xdr:row>
      <xdr:rowOff>8514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970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124409</xdr:rowOff>
    </xdr:from>
    <xdr:to>
      <xdr:col>55</xdr:col>
      <xdr:colOff>50800</xdr:colOff>
      <xdr:row>59</xdr:row>
      <xdr:rowOff>54559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39336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120607</xdr:rowOff>
    </xdr:from>
    <xdr:to>
      <xdr:col>50</xdr:col>
      <xdr:colOff>165100</xdr:colOff>
      <xdr:row>59</xdr:row>
      <xdr:rowOff>50757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41884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128585</xdr:rowOff>
    </xdr:from>
    <xdr:to>
      <xdr:col>46</xdr:col>
      <xdr:colOff>38100</xdr:colOff>
      <xdr:row>59</xdr:row>
      <xdr:rowOff>58735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49862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124806</xdr:rowOff>
    </xdr:from>
    <xdr:to>
      <xdr:col>41</xdr:col>
      <xdr:colOff>101600</xdr:colOff>
      <xdr:row>59</xdr:row>
      <xdr:rowOff>54956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46083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129164</xdr:rowOff>
    </xdr:from>
    <xdr:to>
      <xdr:col>36</xdr:col>
      <xdr:colOff>165100</xdr:colOff>
      <xdr:row>59</xdr:row>
      <xdr:rowOff>59314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50441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101112</xdr:rowOff>
    </xdr:from>
    <xdr:to>
      <xdr:col>55</xdr:col>
      <xdr:colOff>0</xdr:colOff>
      <xdr:row>78</xdr:row>
      <xdr:rowOff>126983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74212"/>
          <a:ext cx="8382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117762</xdr:rowOff>
    </xdr:from>
    <xdr:to>
      <xdr:col>50</xdr:col>
      <xdr:colOff>114300</xdr:colOff>
      <xdr:row>78</xdr:row>
      <xdr:rowOff>126983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90862"/>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143464</xdr:rowOff>
    </xdr:from>
    <xdr:to>
      <xdr:col>45</xdr:col>
      <xdr:colOff>177800</xdr:colOff>
      <xdr:row>78</xdr:row>
      <xdr:rowOff>117762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02214"/>
          <a:ext cx="889000" cy="48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143464</xdr:rowOff>
    </xdr:from>
    <xdr:to>
      <xdr:col>41</xdr:col>
      <xdr:colOff>50800</xdr:colOff>
      <xdr:row>76</xdr:row>
      <xdr:rowOff>171338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2214"/>
          <a:ext cx="889000" cy="19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50312</xdr:rowOff>
    </xdr:from>
    <xdr:to>
      <xdr:col>55</xdr:col>
      <xdr:colOff>50800</xdr:colOff>
      <xdr:row>78</xdr:row>
      <xdr:rowOff>151912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76183</xdr:rowOff>
    </xdr:from>
    <xdr:to>
      <xdr:col>50</xdr:col>
      <xdr:colOff>165100</xdr:colOff>
      <xdr:row>79</xdr:row>
      <xdr:rowOff>6333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168910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66962</xdr:rowOff>
    </xdr:from>
    <xdr:to>
      <xdr:col>46</xdr:col>
      <xdr:colOff>38100</xdr:colOff>
      <xdr:row>78</xdr:row>
      <xdr:rowOff>168562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159689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92664</xdr:rowOff>
    </xdr:from>
    <xdr:to>
      <xdr:col>41</xdr:col>
      <xdr:colOff>101600</xdr:colOff>
      <xdr:row>76</xdr:row>
      <xdr:rowOff>22814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39341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2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120538</xdr:rowOff>
    </xdr:from>
    <xdr:to>
      <xdr:col>36</xdr:col>
      <xdr:colOff>165100</xdr:colOff>
      <xdr:row>77</xdr:row>
      <xdr:rowOff>50688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67215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2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168559</xdr:rowOff>
    </xdr:from>
    <xdr:to>
      <xdr:col>55</xdr:col>
      <xdr:colOff>0</xdr:colOff>
      <xdr:row>98</xdr:row>
      <xdr:rowOff>4594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99209"/>
          <a:ext cx="8382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127164</xdr:rowOff>
    </xdr:from>
    <xdr:to>
      <xdr:col>50</xdr:col>
      <xdr:colOff>114300</xdr:colOff>
      <xdr:row>98</xdr:row>
      <xdr:rowOff>4594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57814"/>
          <a:ext cx="889000" cy="4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101414</xdr:rowOff>
    </xdr:from>
    <xdr:to>
      <xdr:col>45</xdr:col>
      <xdr:colOff>177800</xdr:colOff>
      <xdr:row>97</xdr:row>
      <xdr:rowOff>127164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32064"/>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101414</xdr:rowOff>
    </xdr:from>
    <xdr:to>
      <xdr:col>41</xdr:col>
      <xdr:colOff>50800</xdr:colOff>
      <xdr:row>97</xdr:row>
      <xdr:rowOff>134511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32064"/>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117759</xdr:rowOff>
    </xdr:from>
    <xdr:to>
      <xdr:col>55</xdr:col>
      <xdr:colOff>50800</xdr:colOff>
      <xdr:row>98</xdr:row>
      <xdr:rowOff>47909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32686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6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125244</xdr:rowOff>
    </xdr:from>
    <xdr:to>
      <xdr:col>50</xdr:col>
      <xdr:colOff>165100</xdr:colOff>
      <xdr:row>98</xdr:row>
      <xdr:rowOff>55394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46521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76364</xdr:rowOff>
    </xdr:from>
    <xdr:to>
      <xdr:col>46</xdr:col>
      <xdr:colOff>38100</xdr:colOff>
      <xdr:row>98</xdr:row>
      <xdr:rowOff>6514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50614</xdr:rowOff>
    </xdr:from>
    <xdr:to>
      <xdr:col>41</xdr:col>
      <xdr:colOff>101600</xdr:colOff>
      <xdr:row>97</xdr:row>
      <xdr:rowOff>152214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143341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83711</xdr:rowOff>
    </xdr:from>
    <xdr:to>
      <xdr:col>36</xdr:col>
      <xdr:colOff>165100</xdr:colOff>
      <xdr:row>98</xdr:row>
      <xdr:rowOff>13861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169520</xdr:rowOff>
    </xdr:from>
    <xdr:to>
      <xdr:col>85</xdr:col>
      <xdr:colOff>127000</xdr:colOff>
      <xdr:row>38</xdr:row>
      <xdr:rowOff>3594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13170"/>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xdr:rowOff>
    </xdr:from>
    <xdr:to>
      <xdr:col>81</xdr:col>
      <xdr:colOff>50800</xdr:colOff>
      <xdr:row>38</xdr:row>
      <xdr:rowOff>3594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15253"/>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147574</xdr:rowOff>
    </xdr:from>
    <xdr:to>
      <xdr:col>76</xdr:col>
      <xdr:colOff>114300</xdr:colOff>
      <xdr:row>38</xdr:row>
      <xdr:rowOff>153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805424"/>
          <a:ext cx="889000" cy="7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147574</xdr:rowOff>
    </xdr:from>
    <xdr:to>
      <xdr:col>71</xdr:col>
      <xdr:colOff>177800</xdr:colOff>
      <xdr:row>36</xdr:row>
      <xdr:rowOff>161569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805424"/>
          <a:ext cx="889000" cy="5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118719</xdr:rowOff>
    </xdr:from>
    <xdr:to>
      <xdr:col>85</xdr:col>
      <xdr:colOff>177800</xdr:colOff>
      <xdr:row>38</xdr:row>
      <xdr:rowOff>48870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62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33646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124244</xdr:rowOff>
    </xdr:from>
    <xdr:to>
      <xdr:col>81</xdr:col>
      <xdr:colOff>101600</xdr:colOff>
      <xdr:row>38</xdr:row>
      <xdr:rowOff>54394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45521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120802</xdr:rowOff>
    </xdr:from>
    <xdr:to>
      <xdr:col>76</xdr:col>
      <xdr:colOff>165100</xdr:colOff>
      <xdr:row>38</xdr:row>
      <xdr:rowOff>50952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42080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96774</xdr:rowOff>
    </xdr:from>
    <xdr:to>
      <xdr:col>72</xdr:col>
      <xdr:colOff>38100</xdr:colOff>
      <xdr:row>34</xdr:row>
      <xdr:rowOff>26924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43451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5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110769</xdr:rowOff>
    </xdr:from>
    <xdr:to>
      <xdr:col>67</xdr:col>
      <xdr:colOff>101600</xdr:colOff>
      <xdr:row>37</xdr:row>
      <xdr:rowOff>40919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57446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113081</xdr:rowOff>
    </xdr:from>
    <xdr:to>
      <xdr:col>85</xdr:col>
      <xdr:colOff>127000</xdr:colOff>
      <xdr:row>58</xdr:row>
      <xdr:rowOff>130514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57181"/>
          <a:ext cx="8382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130514</xdr:rowOff>
    </xdr:from>
    <xdr:to>
      <xdr:col>81</xdr:col>
      <xdr:colOff>50800</xdr:colOff>
      <xdr:row>58</xdr:row>
      <xdr:rowOff>131036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74614"/>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88608</xdr:rowOff>
    </xdr:from>
    <xdr:to>
      <xdr:col>76</xdr:col>
      <xdr:colOff>114300</xdr:colOff>
      <xdr:row>58</xdr:row>
      <xdr:rowOff>131036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32708"/>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88608</xdr:rowOff>
    </xdr:from>
    <xdr:to>
      <xdr:col>71</xdr:col>
      <xdr:colOff>177800</xdr:colOff>
      <xdr:row>58</xdr:row>
      <xdr:rowOff>146019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32708"/>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62281</xdr:rowOff>
    </xdr:from>
    <xdr:to>
      <xdr:col>85</xdr:col>
      <xdr:colOff>177800</xdr:colOff>
      <xdr:row>58</xdr:row>
      <xdr:rowOff>163881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148658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79714</xdr:rowOff>
    </xdr:from>
    <xdr:to>
      <xdr:col>81</xdr:col>
      <xdr:colOff>101600</xdr:colOff>
      <xdr:row>59</xdr:row>
      <xdr:rowOff>9864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80236</xdr:rowOff>
    </xdr:from>
    <xdr:to>
      <xdr:col>76</xdr:col>
      <xdr:colOff>165100</xdr:colOff>
      <xdr:row>59</xdr:row>
      <xdr:rowOff>10386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37808</xdr:rowOff>
    </xdr:from>
    <xdr:to>
      <xdr:col>72</xdr:col>
      <xdr:colOff>38100</xdr:colOff>
      <xdr:row>58</xdr:row>
      <xdr:rowOff>139408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130535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95219</xdr:rowOff>
    </xdr:from>
    <xdr:to>
      <xdr:col>67</xdr:col>
      <xdr:colOff>101600</xdr:colOff>
      <xdr:row>59</xdr:row>
      <xdr:rowOff>25369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16496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130899</xdr:rowOff>
    </xdr:from>
    <xdr:to>
      <xdr:col>85</xdr:col>
      <xdr:colOff>127000</xdr:colOff>
      <xdr:row>97</xdr:row>
      <xdr:rowOff>3832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0099"/>
          <a:ext cx="838200" cy="4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130899</xdr:rowOff>
    </xdr:from>
    <xdr:to>
      <xdr:col>81</xdr:col>
      <xdr:colOff>50800</xdr:colOff>
      <xdr:row>97</xdr:row>
      <xdr:rowOff>31714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0099"/>
          <a:ext cx="889000" cy="7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31714</xdr:rowOff>
    </xdr:from>
    <xdr:to>
      <xdr:col>76</xdr:col>
      <xdr:colOff>114300</xdr:colOff>
      <xdr:row>97</xdr:row>
      <xdr:rowOff>41373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62364"/>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32080</xdr:rowOff>
    </xdr:from>
    <xdr:to>
      <xdr:col>71</xdr:col>
      <xdr:colOff>177800</xdr:colOff>
      <xdr:row>97</xdr:row>
      <xdr:rowOff>41373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62730"/>
          <a:ext cx="889000" cy="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124482</xdr:rowOff>
    </xdr:from>
    <xdr:to>
      <xdr:col>85</xdr:col>
      <xdr:colOff>177800</xdr:colOff>
      <xdr:row>97</xdr:row>
      <xdr:rowOff>54632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102909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80099</xdr:rowOff>
    </xdr:from>
    <xdr:to>
      <xdr:col>81</xdr:col>
      <xdr:colOff>101600</xdr:colOff>
      <xdr:row>97</xdr:row>
      <xdr:rowOff>10249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152364</xdr:rowOff>
    </xdr:from>
    <xdr:to>
      <xdr:col>76</xdr:col>
      <xdr:colOff>165100</xdr:colOff>
      <xdr:row>97</xdr:row>
      <xdr:rowOff>82514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73641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162023</xdr:rowOff>
    </xdr:from>
    <xdr:to>
      <xdr:col>72</xdr:col>
      <xdr:colOff>38100</xdr:colOff>
      <xdr:row>97</xdr:row>
      <xdr:rowOff>92173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83300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152730</xdr:rowOff>
    </xdr:from>
    <xdr:to>
      <xdr:col>67</xdr:col>
      <xdr:colOff>101600</xdr:colOff>
      <xdr:row>97</xdr:row>
      <xdr:rowOff>82880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74007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商工費については、あせび温泉機械設備更新事業により増額となった。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また、教育費については文化の館空調設備更新事業や小学校の修繕により増額となった。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一方、公債費については、繰上償還がなかったために減額となった。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財政調整基金残高は、前年度と同規模であるが標準財政規模の増額により比率としては０．２ポイントの減少となった。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一方、実質収支額は前年度から増額となったことから比率は２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２６ポイント上昇した。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下水道事業会計については、令和５年度から公営企業法適用となり、初めての決算において黒字を計上している。</a:t>
          </a:r>
          <a:endParaRPr kumimoji="1" lang="en-US" altLang="ja-JP" sz="1400">
            <a:latin typeface="ＭＳ ゴシック" pitchFamily="49" charset="-128"/>
            <a:ea typeface="ＭＳ ゴシック" pitchFamily="49" charset="-128"/>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今後は、他の事業会計においても、収支のバランスを注視しながら、適切な財政運営を行っていく。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防災行政無線更新事業や道の駅整備事業といった大型事業に係る地方債の償還が開始されたことにより、元利償還金等は前年度から７４百万円増額ととなり、実質公債費比率の分子全体においても３８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今後も、一部事務組合による新ごみ処理施設建設や広域で整備を進めている斎場の建設の進捗により元利償還金等の増額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が懸念される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、今まで以上に厳しく起債事業の峻別・抑制を行い、健全な財政運営に努める。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満期一括償還地方債は利用していない。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地方債の新規発行額の減少による地方債残高の減少や、下水道事業の公営企業法適用による公営企業債等繰入見込額の減少などにより将来負担額が減少したことで、今年度も比率算定なしを維持できた。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は一部事務組合による新ごみ処理施設建設や広域で整備を進めている斎場の建設の進捗により、将来負担額の大幅な増加が予想されるため、起債事業峻別により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地方債の新規発行抑制に努めるとともに、充当可能基金への積立額の増加を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図っていく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決算剰余金などを含め、「減債基金」に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百万円積み立てたことなどにより、基金全体としては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基金の使途の明確化を図るために、決算剰余金は基本的に減債基金やその他特定目的基金へ積立てていく予定である。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・公共施設等整備基金：町の公共施設の整備充実に資する経費に充てる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・産業振興資本管理基金：町の企業誘致用地の保全管理及び企業誘致を促進するための事業の経費に充てる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・高齢者保健福祉基金：町特性に応じた高齢者保健福祉の増進を図り、地域における在宅福祉の向上と健康づくり等の事業の経費に充てる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・地方創生基金：町の持つ特性を活かした住みよい豊かなふるさと創生を推進するための事業の経費に充てる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・公共施設等整備基金：決算剰余金などを含め、３９百万円を積み立てた一方、公共施設等の修繕費に充当するため１０百万円取り崩したこたことにより前年度より２９万円増額した。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・高齢者保健福祉基金：高齢者保健福祉事業に係る経費に充当するため１１百万円取り崩したことにより、前年度から１１百万円の減額となった。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・公共施設等整備基金：老朽化している公共施設の維持補修に係る経費に充当するため、今後も計画的に積立て及び取崩しを行っていく。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・高齢者保健福祉基金：町の高齢者保健福祉事業に充当するため、今後も計画的に積立て及び取崩しをを行っていく。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決算剰余金などを含め、２０万円を積み立てたことにより、前年度より２０万円増額した。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財政調整基金の残高は、標準財政規模の１０％から２０％の範囲内を目途に積立てることとしている。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決算剰余金などを含め、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０百万円を積み立てた一方、地方債の償還のために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２００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百万円を取り崩したことにより、前年度より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今後も道の駅整備事業などの大型事業に係る地方債の元利償還金の増加傾向が続くことから、それに備えて毎年度計画的に積立てを行う予定としている。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6697582</v>
      </c>
      <c r="BO4" s="449"/>
      <c r="BP4" s="449"/>
      <c r="BQ4" s="449"/>
      <c r="BR4" s="449"/>
      <c r="BS4" s="449"/>
      <c r="BT4" s="449"/>
      <c r="BU4" s="450"/>
      <c r="BV4" s="448">
        <v>6558920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9.1</v>
      </c>
      <c r="CU4" s="589"/>
      <c r="CV4" s="589"/>
      <c r="CW4" s="589"/>
      <c r="CX4" s="589"/>
      <c r="CY4" s="589"/>
      <c r="CZ4" s="589"/>
      <c r="DA4" s="590"/>
      <c r="DB4" s="588">
        <v>6.8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6292619</v>
      </c>
      <c r="BO5" s="420"/>
      <c r="BP5" s="420"/>
      <c r="BQ5" s="420"/>
      <c r="BR5" s="420"/>
      <c r="BS5" s="420"/>
      <c r="BT5" s="420"/>
      <c r="BU5" s="421"/>
      <c r="BV5" s="419">
        <v>6227302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90</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404963</v>
      </c>
      <c r="BO6" s="420"/>
      <c r="BP6" s="420"/>
      <c r="BQ6" s="420"/>
      <c r="BR6" s="420"/>
      <c r="BS6" s="420"/>
      <c r="BT6" s="420"/>
      <c r="BU6" s="421"/>
      <c r="BV6" s="419">
        <v>331618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92.7</v>
      </c>
      <c r="CU6" s="563"/>
      <c r="CV6" s="563"/>
      <c r="CW6" s="563"/>
      <c r="CX6" s="563"/>
      <c r="CY6" s="563"/>
      <c r="CZ6" s="563"/>
      <c r="DA6" s="564"/>
      <c r="DB6" s="562">
        <v>91.4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36858</v>
      </c>
      <c r="BO7" s="420"/>
      <c r="BP7" s="420"/>
      <c r="BQ7" s="420"/>
      <c r="BR7" s="420"/>
      <c r="BS7" s="420"/>
      <c r="BT7" s="420"/>
      <c r="BU7" s="421"/>
      <c r="BV7" s="419">
        <v>58766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4064073</v>
      </c>
      <c r="CU7" s="420"/>
      <c r="CV7" s="420"/>
      <c r="CW7" s="420"/>
      <c r="CX7" s="420"/>
      <c r="CY7" s="420"/>
      <c r="CZ7" s="420"/>
      <c r="DA7" s="421"/>
      <c r="DB7" s="419">
        <v>4014589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368105</v>
      </c>
      <c r="BO8" s="420"/>
      <c r="BP8" s="420"/>
      <c r="BQ8" s="420"/>
      <c r="BR8" s="420"/>
      <c r="BS8" s="420"/>
      <c r="BT8" s="420"/>
      <c r="BU8" s="421"/>
      <c r="BV8" s="419">
        <v>272852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13042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95253</v>
      </c>
      <c r="BO9" s="420"/>
      <c r="BP9" s="420"/>
      <c r="BQ9" s="420"/>
      <c r="BR9" s="420"/>
      <c r="BS9" s="420"/>
      <c r="BT9" s="420"/>
      <c r="BU9" s="421"/>
      <c r="BV9" s="419">
        <v>-4559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8.3000000000000007</v>
      </c>
      <c r="CU9" s="417"/>
      <c r="CV9" s="417"/>
      <c r="CW9" s="417"/>
      <c r="CX9" s="417"/>
      <c r="CY9" s="417"/>
      <c r="CZ9" s="417"/>
      <c r="DA9" s="418"/>
      <c r="DB9" s="416">
        <v>10.6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13358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200</v>
      </c>
      <c r="BO10" s="420"/>
      <c r="BP10" s="420"/>
      <c r="BQ10" s="420"/>
      <c r="BR10" s="420"/>
      <c r="BS10" s="420"/>
      <c r="BT10" s="420"/>
      <c r="BU10" s="421"/>
      <c r="BV10" s="419">
        <v>100200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118747</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12947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326</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12741</v>
      </c>
      <c r="S13" s="507"/>
      <c r="T13" s="507"/>
      <c r="U13" s="507"/>
      <c r="V13" s="508"/>
      <c r="W13" s="509" t="s">
        <v>130</v>
      </c>
      <c r="X13" s="405"/>
      <c r="Y13" s="405"/>
      <c r="Z13" s="405"/>
      <c r="AA13" s="405"/>
      <c r="AB13" s="406"/>
      <c r="AC13" s="372">
        <v>624</v>
      </c>
      <c r="AD13" s="373"/>
      <c r="AE13" s="373"/>
      <c r="AF13" s="373"/>
      <c r="AG13" s="374"/>
      <c r="AH13" s="372">
        <v>644</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95453</v>
      </c>
      <c r="BO13" s="420"/>
      <c r="BP13" s="420"/>
      <c r="BQ13" s="420"/>
      <c r="BR13" s="420"/>
      <c r="BS13" s="420"/>
      <c r="BT13" s="420"/>
      <c r="BU13" s="421"/>
      <c r="BV13" s="419">
        <v>214062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v>
      </c>
      <c r="CU13" s="417"/>
      <c r="CV13" s="417"/>
      <c r="CW13" s="417"/>
      <c r="CX13" s="417"/>
      <c r="CY13" s="417"/>
      <c r="CZ13" s="417"/>
      <c r="DA13" s="418"/>
      <c r="DB13" s="416">
        <v>4.3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13039</v>
      </c>
      <c r="S14" s="507"/>
      <c r="T14" s="507"/>
      <c r="U14" s="507"/>
      <c r="V14" s="508"/>
      <c r="W14" s="510"/>
      <c r="X14" s="408"/>
      <c r="Y14" s="408"/>
      <c r="Z14" s="408"/>
      <c r="AA14" s="408"/>
      <c r="AB14" s="409"/>
      <c r="AC14" s="499">
        <v>10.3</v>
      </c>
      <c r="AD14" s="500"/>
      <c r="AE14" s="500"/>
      <c r="AF14" s="500"/>
      <c r="AG14" s="501"/>
      <c r="AH14" s="499">
        <v>11.1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12857</v>
      </c>
      <c r="S15" s="507"/>
      <c r="T15" s="507"/>
      <c r="U15" s="507"/>
      <c r="V15" s="508"/>
      <c r="W15" s="509" t="s">
        <v>137</v>
      </c>
      <c r="X15" s="405"/>
      <c r="Y15" s="405"/>
      <c r="Z15" s="405"/>
      <c r="AA15" s="405"/>
      <c r="AB15" s="406"/>
      <c r="AC15" s="372">
        <v>1491</v>
      </c>
      <c r="AD15" s="373"/>
      <c r="AE15" s="373"/>
      <c r="AF15" s="373"/>
      <c r="AG15" s="374"/>
      <c r="AH15" s="372">
        <v>1487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1643704</v>
      </c>
      <c r="BO15" s="449"/>
      <c r="BP15" s="449"/>
      <c r="BQ15" s="449"/>
      <c r="BR15" s="449"/>
      <c r="BS15" s="449"/>
      <c r="BT15" s="449"/>
      <c r="BU15" s="450"/>
      <c r="BV15" s="448">
        <v>1587251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24.6</v>
      </c>
      <c r="AD16" s="500"/>
      <c r="AE16" s="500"/>
      <c r="AF16" s="500"/>
      <c r="AG16" s="501"/>
      <c r="AH16" s="499">
        <v>25.6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3611131</v>
      </c>
      <c r="BO16" s="420"/>
      <c r="BP16" s="420"/>
      <c r="BQ16" s="420"/>
      <c r="BR16" s="420"/>
      <c r="BS16" s="420"/>
      <c r="BT16" s="420"/>
      <c r="BU16" s="421"/>
      <c r="BV16" s="419">
        <v>3524337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3945</v>
      </c>
      <c r="AD17" s="373"/>
      <c r="AE17" s="373"/>
      <c r="AF17" s="373"/>
      <c r="AG17" s="374"/>
      <c r="AH17" s="372">
        <v>3668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2068554</v>
      </c>
      <c r="BO17" s="420"/>
      <c r="BP17" s="420"/>
      <c r="BQ17" s="420"/>
      <c r="BR17" s="420"/>
      <c r="BS17" s="420"/>
      <c r="BT17" s="420"/>
      <c r="BU17" s="421"/>
      <c r="BV17" s="419">
        <v>2001332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36.22</v>
      </c>
      <c r="M18" s="472"/>
      <c r="N18" s="472"/>
      <c r="O18" s="472"/>
      <c r="P18" s="472"/>
      <c r="Q18" s="472"/>
      <c r="R18" s="473"/>
      <c r="S18" s="473"/>
      <c r="T18" s="473"/>
      <c r="U18" s="473"/>
      <c r="V18" s="474"/>
      <c r="W18" s="490"/>
      <c r="X18" s="491"/>
      <c r="Y18" s="491"/>
      <c r="Z18" s="491"/>
      <c r="AA18" s="491"/>
      <c r="AB18" s="515"/>
      <c r="AC18" s="389">
        <v>65.099999999999994</v>
      </c>
      <c r="AD18" s="390"/>
      <c r="AE18" s="390"/>
      <c r="AF18" s="390"/>
      <c r="AG18" s="475"/>
      <c r="AH18" s="389">
        <v>63.3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3826620</v>
      </c>
      <c r="BO18" s="420"/>
      <c r="BP18" s="420"/>
      <c r="BQ18" s="420"/>
      <c r="BR18" s="420"/>
      <c r="BS18" s="420"/>
      <c r="BT18" s="420"/>
      <c r="BU18" s="421"/>
      <c r="BV18" s="419">
        <v>3681217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5192467</v>
      </c>
      <c r="BO19" s="420"/>
      <c r="BP19" s="420"/>
      <c r="BQ19" s="420"/>
      <c r="BR19" s="420"/>
      <c r="BS19" s="420"/>
      <c r="BT19" s="420"/>
      <c r="BU19" s="421"/>
      <c r="BV19" s="419">
        <v>4967614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5054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4979370</v>
      </c>
      <c r="BO22" s="449"/>
      <c r="BP22" s="449"/>
      <c r="BQ22" s="449"/>
      <c r="BR22" s="449"/>
      <c r="BS22" s="449"/>
      <c r="BT22" s="449"/>
      <c r="BU22" s="450"/>
      <c r="BV22" s="448">
        <v>5251748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4027444</v>
      </c>
      <c r="BO23" s="420"/>
      <c r="BP23" s="420"/>
      <c r="BQ23" s="420"/>
      <c r="BR23" s="420"/>
      <c r="BS23" s="420"/>
      <c r="BT23" s="420"/>
      <c r="BU23" s="421"/>
      <c r="BV23" s="419">
        <v>4259226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7380</v>
      </c>
      <c r="R24" s="373"/>
      <c r="S24" s="373"/>
      <c r="T24" s="373"/>
      <c r="U24" s="373"/>
      <c r="V24" s="374"/>
      <c r="W24" s="462"/>
      <c r="X24" s="399"/>
      <c r="Y24" s="400"/>
      <c r="Z24" s="375" t="s">
        <v>162</v>
      </c>
      <c r="AA24" s="376"/>
      <c r="AB24" s="376"/>
      <c r="AC24" s="376"/>
      <c r="AD24" s="376"/>
      <c r="AE24" s="376"/>
      <c r="AF24" s="376"/>
      <c r="AG24" s="377"/>
      <c r="AH24" s="372">
        <v>110</v>
      </c>
      <c r="AI24" s="373"/>
      <c r="AJ24" s="373"/>
      <c r="AK24" s="373"/>
      <c r="AL24" s="374"/>
      <c r="AM24" s="372">
        <v>326700</v>
      </c>
      <c r="AN24" s="373"/>
      <c r="AO24" s="373"/>
      <c r="AP24" s="373"/>
      <c r="AQ24" s="373"/>
      <c r="AR24" s="374"/>
      <c r="AS24" s="372">
        <v>2970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2677291</v>
      </c>
      <c r="BO24" s="420"/>
      <c r="BP24" s="420"/>
      <c r="BQ24" s="420"/>
      <c r="BR24" s="420"/>
      <c r="BS24" s="420"/>
      <c r="BT24" s="420"/>
      <c r="BU24" s="421"/>
      <c r="BV24" s="419">
        <v>2739035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5904</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115880</v>
      </c>
      <c r="BO25" s="449"/>
      <c r="BP25" s="449"/>
      <c r="BQ25" s="449"/>
      <c r="BR25" s="449"/>
      <c r="BS25" s="449"/>
      <c r="BT25" s="449"/>
      <c r="BU25" s="450"/>
      <c r="BV25" s="448">
        <v>171991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5462</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19890</v>
      </c>
      <c r="AN26" s="373"/>
      <c r="AO26" s="373"/>
      <c r="AP26" s="373"/>
      <c r="AQ26" s="373"/>
      <c r="AR26" s="374"/>
      <c r="AS26" s="372">
        <v>3315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9920</v>
      </c>
      <c r="BO26" s="420"/>
      <c r="BP26" s="420"/>
      <c r="BQ26" s="420"/>
      <c r="BR26" s="420"/>
      <c r="BS26" s="420"/>
      <c r="BT26" s="420"/>
      <c r="BU26" s="421"/>
      <c r="BV26" s="419">
        <v>9300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3087</v>
      </c>
      <c r="R27" s="373"/>
      <c r="S27" s="373"/>
      <c r="T27" s="373"/>
      <c r="U27" s="373"/>
      <c r="V27" s="374"/>
      <c r="W27" s="462"/>
      <c r="X27" s="399"/>
      <c r="Y27" s="400"/>
      <c r="Z27" s="375" t="s">
        <v>171</v>
      </c>
      <c r="AA27" s="376"/>
      <c r="AB27" s="376"/>
      <c r="AC27" s="376"/>
      <c r="AD27" s="376"/>
      <c r="AE27" s="376"/>
      <c r="AF27" s="376"/>
      <c r="AG27" s="377"/>
      <c r="AH27" s="372">
        <v>12</v>
      </c>
      <c r="AI27" s="373"/>
      <c r="AJ27" s="373"/>
      <c r="AK27" s="373"/>
      <c r="AL27" s="374"/>
      <c r="AM27" s="372">
        <v>34848</v>
      </c>
      <c r="AN27" s="373"/>
      <c r="AO27" s="373"/>
      <c r="AP27" s="373"/>
      <c r="AQ27" s="373"/>
      <c r="AR27" s="374"/>
      <c r="AS27" s="372">
        <v>2904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2573</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678126</v>
      </c>
      <c r="BO28" s="449"/>
      <c r="BP28" s="449"/>
      <c r="BQ28" s="449"/>
      <c r="BR28" s="449"/>
      <c r="BS28" s="449"/>
      <c r="BT28" s="449"/>
      <c r="BU28" s="450"/>
      <c r="BV28" s="448">
        <v>677926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11</v>
      </c>
      <c r="M29" s="373"/>
      <c r="N29" s="373"/>
      <c r="O29" s="373"/>
      <c r="P29" s="374"/>
      <c r="Q29" s="372">
        <v>2058</v>
      </c>
      <c r="R29" s="373"/>
      <c r="S29" s="373"/>
      <c r="T29" s="373"/>
      <c r="U29" s="373"/>
      <c r="V29" s="374"/>
      <c r="W29" s="463"/>
      <c r="X29" s="464"/>
      <c r="Y29" s="465"/>
      <c r="Z29" s="375" t="s">
        <v>177</v>
      </c>
      <c r="AA29" s="376"/>
      <c r="AB29" s="376"/>
      <c r="AC29" s="376"/>
      <c r="AD29" s="376"/>
      <c r="AE29" s="376"/>
      <c r="AF29" s="376"/>
      <c r="AG29" s="377"/>
      <c r="AH29" s="372">
        <v>122</v>
      </c>
      <c r="AI29" s="373"/>
      <c r="AJ29" s="373"/>
      <c r="AK29" s="373"/>
      <c r="AL29" s="374"/>
      <c r="AM29" s="372">
        <v>361548</v>
      </c>
      <c r="AN29" s="373"/>
      <c r="AO29" s="373"/>
      <c r="AP29" s="373"/>
      <c r="AQ29" s="373"/>
      <c r="AR29" s="374"/>
      <c r="AS29" s="372">
        <v>2964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918500</v>
      </c>
      <c r="BO29" s="420"/>
      <c r="BP29" s="420"/>
      <c r="BQ29" s="420"/>
      <c r="BR29" s="420"/>
      <c r="BS29" s="420"/>
      <c r="BT29" s="420"/>
      <c r="BU29" s="421"/>
      <c r="BV29" s="419">
        <v>888500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2281647</v>
      </c>
      <c r="BO30" s="454"/>
      <c r="BP30" s="454"/>
      <c r="BQ30" s="454"/>
      <c r="BR30" s="454"/>
      <c r="BS30" s="454"/>
      <c r="BT30" s="454"/>
      <c r="BU30" s="455"/>
      <c r="BV30" s="453">
        <v>2238308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板野町特別会計国民健康保険</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板野町水道事業会計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板野町土地開発公社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板野町住宅新築資金等貸付事業特別会計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板野町介護保険（保険事業）特別会計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板野町下水道事業会計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板野町奨学金貸与事業特別会計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板野町後期高齢者医療特別会計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徳島県市町村総合事務組合（徳島滞納整理機構特別会計）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板野町介護保険（介護サービス事業）特別会計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徳島県後期高齢者医療広域連合（一般会計）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徳島県後期高齢者医療広域連合（後期高齢者医療事業会計）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中央広域環境施設組合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板野西部消防組合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松茂町ほか二町競艇事業組合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8nCvemxp3XvFcN/F+MWQ0LaUavGiz/HD4Vn+Fpd2t+Rr5lVMEyadqrCN8fQib05Ajz+t4GpCstAGyrk58kqW0A==" saltValue="A//AjcZwm7m94Kit/BGf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1679578</v>
      </c>
      <c r="S5" s="674"/>
      <c r="T5" s="674"/>
      <c r="U5" s="674"/>
      <c r="V5" s="674"/>
      <c r="W5" s="674"/>
      <c r="X5" s="674"/>
      <c r="Y5" s="702"/>
      <c r="Z5" s="715">
        <v>25.1</v>
      </c>
      <c r="AA5" s="715"/>
      <c r="AB5" s="715"/>
      <c r="AC5" s="715"/>
      <c r="AD5" s="716">
        <v>1679578</v>
      </c>
      <c r="AE5" s="716"/>
      <c r="AF5" s="716"/>
      <c r="AG5" s="716"/>
      <c r="AH5" s="716"/>
      <c r="AI5" s="716"/>
      <c r="AJ5" s="716"/>
      <c r="AK5" s="716"/>
      <c r="AL5" s="703">
        <v>40.700000000000003</v>
      </c>
      <c r="AM5" s="685"/>
      <c r="AN5" s="685"/>
      <c r="AO5" s="704"/>
      <c r="AP5" s="676" t="s">
        <v>216</v>
      </c>
      <c r="AQ5" s="677"/>
      <c r="AR5" s="677"/>
      <c r="AS5" s="677"/>
      <c r="AT5" s="677"/>
      <c r="AU5" s="677"/>
      <c r="AV5" s="677"/>
      <c r="AW5" s="677"/>
      <c r="AX5" s="677"/>
      <c r="AY5" s="677"/>
      <c r="AZ5" s="677"/>
      <c r="BA5" s="677"/>
      <c r="BB5" s="677"/>
      <c r="BC5" s="677"/>
      <c r="BD5" s="677"/>
      <c r="BE5" s="677"/>
      <c r="BF5" s="678"/>
      <c r="BG5" s="621">
        <v>1679578</v>
      </c>
      <c r="BH5" s="622"/>
      <c r="BI5" s="622"/>
      <c r="BJ5" s="622"/>
      <c r="BK5" s="622"/>
      <c r="BL5" s="622"/>
      <c r="BM5" s="622"/>
      <c r="BN5" s="623"/>
      <c r="BO5" s="659">
        <v>100</v>
      </c>
      <c r="BP5" s="659"/>
      <c r="BQ5" s="659"/>
      <c r="BR5" s="659"/>
      <c r="BS5" s="660">
        <v>56434</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83917</v>
      </c>
      <c r="S6" s="622"/>
      <c r="T6" s="622"/>
      <c r="U6" s="622"/>
      <c r="V6" s="622"/>
      <c r="W6" s="622"/>
      <c r="X6" s="622"/>
      <c r="Y6" s="623"/>
      <c r="Z6" s="659">
        <v>1.3</v>
      </c>
      <c r="AA6" s="659"/>
      <c r="AB6" s="659"/>
      <c r="AC6" s="659"/>
      <c r="AD6" s="660">
        <v>83917</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1679578</v>
      </c>
      <c r="BH6" s="622"/>
      <c r="BI6" s="622"/>
      <c r="BJ6" s="622"/>
      <c r="BK6" s="622"/>
      <c r="BL6" s="622"/>
      <c r="BM6" s="622"/>
      <c r="BN6" s="623"/>
      <c r="BO6" s="659">
        <v>100</v>
      </c>
      <c r="BP6" s="659"/>
      <c r="BQ6" s="659"/>
      <c r="BR6" s="659"/>
      <c r="BS6" s="660">
        <v>56434</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72578</v>
      </c>
      <c r="CS6" s="622"/>
      <c r="CT6" s="622"/>
      <c r="CU6" s="622"/>
      <c r="CV6" s="622"/>
      <c r="CW6" s="622"/>
      <c r="CX6" s="622"/>
      <c r="CY6" s="623"/>
      <c r="CZ6" s="703">
        <v>1.2</v>
      </c>
      <c r="DA6" s="685"/>
      <c r="DB6" s="685"/>
      <c r="DC6" s="705"/>
      <c r="DD6" s="627" t="s">
        <v>121</v>
      </c>
      <c r="DE6" s="622"/>
      <c r="DF6" s="622"/>
      <c r="DG6" s="622"/>
      <c r="DH6" s="622"/>
      <c r="DI6" s="622"/>
      <c r="DJ6" s="622"/>
      <c r="DK6" s="622"/>
      <c r="DL6" s="622"/>
      <c r="DM6" s="622"/>
      <c r="DN6" s="622"/>
      <c r="DO6" s="622"/>
      <c r="DP6" s="623"/>
      <c r="DQ6" s="627">
        <v>72578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759</v>
      </c>
      <c r="S7" s="622"/>
      <c r="T7" s="622"/>
      <c r="U7" s="622"/>
      <c r="V7" s="622"/>
      <c r="W7" s="622"/>
      <c r="X7" s="622"/>
      <c r="Y7" s="623"/>
      <c r="Z7" s="659">
        <v>0</v>
      </c>
      <c r="AA7" s="659"/>
      <c r="AB7" s="659"/>
      <c r="AC7" s="659"/>
      <c r="AD7" s="660">
        <v>759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765428</v>
      </c>
      <c r="BH7" s="622"/>
      <c r="BI7" s="622"/>
      <c r="BJ7" s="622"/>
      <c r="BK7" s="622"/>
      <c r="BL7" s="622"/>
      <c r="BM7" s="622"/>
      <c r="BN7" s="623"/>
      <c r="BO7" s="659">
        <v>45.6</v>
      </c>
      <c r="BP7" s="659"/>
      <c r="BQ7" s="659"/>
      <c r="BR7" s="659"/>
      <c r="BS7" s="660">
        <v>56434</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1085065</v>
      </c>
      <c r="CS7" s="622"/>
      <c r="CT7" s="622"/>
      <c r="CU7" s="622"/>
      <c r="CV7" s="622"/>
      <c r="CW7" s="622"/>
      <c r="CX7" s="622"/>
      <c r="CY7" s="623"/>
      <c r="CZ7" s="659">
        <v>17.2</v>
      </c>
      <c r="DA7" s="659"/>
      <c r="DB7" s="659"/>
      <c r="DC7" s="659"/>
      <c r="DD7" s="627">
        <v>95845</v>
      </c>
      <c r="DE7" s="622"/>
      <c r="DF7" s="622"/>
      <c r="DG7" s="622"/>
      <c r="DH7" s="622"/>
      <c r="DI7" s="622"/>
      <c r="DJ7" s="622"/>
      <c r="DK7" s="622"/>
      <c r="DL7" s="622"/>
      <c r="DM7" s="622"/>
      <c r="DN7" s="622"/>
      <c r="DO7" s="622"/>
      <c r="DP7" s="623"/>
      <c r="DQ7" s="627">
        <v>910255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14719</v>
      </c>
      <c r="S8" s="622"/>
      <c r="T8" s="622"/>
      <c r="U8" s="622"/>
      <c r="V8" s="622"/>
      <c r="W8" s="622"/>
      <c r="X8" s="622"/>
      <c r="Y8" s="623"/>
      <c r="Z8" s="659">
        <v>0.2</v>
      </c>
      <c r="AA8" s="659"/>
      <c r="AB8" s="659"/>
      <c r="AC8" s="659"/>
      <c r="AD8" s="660">
        <v>14719</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21639</v>
      </c>
      <c r="BH8" s="622"/>
      <c r="BI8" s="622"/>
      <c r="BJ8" s="622"/>
      <c r="BK8" s="622"/>
      <c r="BL8" s="622"/>
      <c r="BM8" s="622"/>
      <c r="BN8" s="623"/>
      <c r="BO8" s="659">
        <v>1.3</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2472384</v>
      </c>
      <c r="CS8" s="622"/>
      <c r="CT8" s="622"/>
      <c r="CU8" s="622"/>
      <c r="CV8" s="622"/>
      <c r="CW8" s="622"/>
      <c r="CX8" s="622"/>
      <c r="CY8" s="623"/>
      <c r="CZ8" s="659">
        <v>39.299999999999997</v>
      </c>
      <c r="DA8" s="659"/>
      <c r="DB8" s="659"/>
      <c r="DC8" s="659"/>
      <c r="DD8" s="627">
        <v>78688</v>
      </c>
      <c r="DE8" s="622"/>
      <c r="DF8" s="622"/>
      <c r="DG8" s="622"/>
      <c r="DH8" s="622"/>
      <c r="DI8" s="622"/>
      <c r="DJ8" s="622"/>
      <c r="DK8" s="622"/>
      <c r="DL8" s="622"/>
      <c r="DM8" s="622"/>
      <c r="DN8" s="622"/>
      <c r="DO8" s="622"/>
      <c r="DP8" s="623"/>
      <c r="DQ8" s="627">
        <v>1494706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15679</v>
      </c>
      <c r="S9" s="622"/>
      <c r="T9" s="622"/>
      <c r="U9" s="622"/>
      <c r="V9" s="622"/>
      <c r="W9" s="622"/>
      <c r="X9" s="622"/>
      <c r="Y9" s="623"/>
      <c r="Z9" s="659">
        <v>0.2</v>
      </c>
      <c r="AA9" s="659"/>
      <c r="AB9" s="659"/>
      <c r="AC9" s="659"/>
      <c r="AD9" s="660">
        <v>15679</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494635</v>
      </c>
      <c r="BH9" s="622"/>
      <c r="BI9" s="622"/>
      <c r="BJ9" s="622"/>
      <c r="BK9" s="622"/>
      <c r="BL9" s="622"/>
      <c r="BM9" s="622"/>
      <c r="BN9" s="623"/>
      <c r="BO9" s="659">
        <v>29.4</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711867</v>
      </c>
      <c r="CS9" s="622"/>
      <c r="CT9" s="622"/>
      <c r="CU9" s="622"/>
      <c r="CV9" s="622"/>
      <c r="CW9" s="622"/>
      <c r="CX9" s="622"/>
      <c r="CY9" s="623"/>
      <c r="CZ9" s="659">
        <v>11.3</v>
      </c>
      <c r="DA9" s="659"/>
      <c r="DB9" s="659"/>
      <c r="DC9" s="659"/>
      <c r="DD9" s="627">
        <v>35361</v>
      </c>
      <c r="DE9" s="622"/>
      <c r="DF9" s="622"/>
      <c r="DG9" s="622"/>
      <c r="DH9" s="622"/>
      <c r="DI9" s="622"/>
      <c r="DJ9" s="622"/>
      <c r="DK9" s="622"/>
      <c r="DL9" s="622"/>
      <c r="DM9" s="622"/>
      <c r="DN9" s="622"/>
      <c r="DO9" s="622"/>
      <c r="DP9" s="623"/>
      <c r="DQ9" s="627">
        <v>615100</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38756</v>
      </c>
      <c r="BH10" s="622"/>
      <c r="BI10" s="622"/>
      <c r="BJ10" s="622"/>
      <c r="BK10" s="622"/>
      <c r="BL10" s="622"/>
      <c r="BM10" s="622"/>
      <c r="BN10" s="623"/>
      <c r="BO10" s="659">
        <v>2.2999999999999998</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299108</v>
      </c>
      <c r="S11" s="622"/>
      <c r="T11" s="622"/>
      <c r="U11" s="622"/>
      <c r="V11" s="622"/>
      <c r="W11" s="622"/>
      <c r="X11" s="622"/>
      <c r="Y11" s="623"/>
      <c r="Z11" s="624">
        <v>4.5</v>
      </c>
      <c r="AA11" s="625"/>
      <c r="AB11" s="625"/>
      <c r="AC11" s="626"/>
      <c r="AD11" s="627">
        <v>299108</v>
      </c>
      <c r="AE11" s="622"/>
      <c r="AF11" s="622"/>
      <c r="AG11" s="622"/>
      <c r="AH11" s="622"/>
      <c r="AI11" s="622"/>
      <c r="AJ11" s="622"/>
      <c r="AK11" s="623"/>
      <c r="AL11" s="624">
        <v>7.2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210398</v>
      </c>
      <c r="BH11" s="622"/>
      <c r="BI11" s="622"/>
      <c r="BJ11" s="622"/>
      <c r="BK11" s="622"/>
      <c r="BL11" s="622"/>
      <c r="BM11" s="622"/>
      <c r="BN11" s="623"/>
      <c r="BO11" s="659">
        <v>12.5</v>
      </c>
      <c r="BP11" s="659"/>
      <c r="BQ11" s="659"/>
      <c r="BR11" s="659"/>
      <c r="BS11" s="660">
        <v>56434</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69134</v>
      </c>
      <c r="CS11" s="622"/>
      <c r="CT11" s="622"/>
      <c r="CU11" s="622"/>
      <c r="CV11" s="622"/>
      <c r="CW11" s="622"/>
      <c r="CX11" s="622"/>
      <c r="CY11" s="623"/>
      <c r="CZ11" s="659">
        <v>1.1000000000000001</v>
      </c>
      <c r="DA11" s="659"/>
      <c r="DB11" s="659"/>
      <c r="DC11" s="659"/>
      <c r="DD11" s="627">
        <v>1093</v>
      </c>
      <c r="DE11" s="622"/>
      <c r="DF11" s="622"/>
      <c r="DG11" s="622"/>
      <c r="DH11" s="622"/>
      <c r="DI11" s="622"/>
      <c r="DJ11" s="622"/>
      <c r="DK11" s="622"/>
      <c r="DL11" s="622"/>
      <c r="DM11" s="622"/>
      <c r="DN11" s="622"/>
      <c r="DO11" s="622"/>
      <c r="DP11" s="623"/>
      <c r="DQ11" s="627">
        <v>55331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741186</v>
      </c>
      <c r="BH12" s="622"/>
      <c r="BI12" s="622"/>
      <c r="BJ12" s="622"/>
      <c r="BK12" s="622"/>
      <c r="BL12" s="622"/>
      <c r="BM12" s="622"/>
      <c r="BN12" s="623"/>
      <c r="BO12" s="659">
        <v>44.1</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195030</v>
      </c>
      <c r="CS12" s="622"/>
      <c r="CT12" s="622"/>
      <c r="CU12" s="622"/>
      <c r="CV12" s="622"/>
      <c r="CW12" s="622"/>
      <c r="CX12" s="622"/>
      <c r="CY12" s="623"/>
      <c r="CZ12" s="659">
        <v>3.1</v>
      </c>
      <c r="DA12" s="659"/>
      <c r="DB12" s="659"/>
      <c r="DC12" s="659"/>
      <c r="DD12" s="627">
        <v>46082</v>
      </c>
      <c r="DE12" s="622"/>
      <c r="DF12" s="622"/>
      <c r="DG12" s="622"/>
      <c r="DH12" s="622"/>
      <c r="DI12" s="622"/>
      <c r="DJ12" s="622"/>
      <c r="DK12" s="622"/>
      <c r="DL12" s="622"/>
      <c r="DM12" s="622"/>
      <c r="DN12" s="622"/>
      <c r="DO12" s="622"/>
      <c r="DP12" s="623"/>
      <c r="DQ12" s="627">
        <v>102337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741185</v>
      </c>
      <c r="BH13" s="622"/>
      <c r="BI13" s="622"/>
      <c r="BJ13" s="622"/>
      <c r="BK13" s="622"/>
      <c r="BL13" s="622"/>
      <c r="BM13" s="622"/>
      <c r="BN13" s="623"/>
      <c r="BO13" s="659">
        <v>44.1</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403795</v>
      </c>
      <c r="CS13" s="622"/>
      <c r="CT13" s="622"/>
      <c r="CU13" s="622"/>
      <c r="CV13" s="622"/>
      <c r="CW13" s="622"/>
      <c r="CX13" s="622"/>
      <c r="CY13" s="623"/>
      <c r="CZ13" s="659">
        <v>6.4</v>
      </c>
      <c r="DA13" s="659"/>
      <c r="DB13" s="659"/>
      <c r="DC13" s="659"/>
      <c r="DD13" s="627">
        <v>144767</v>
      </c>
      <c r="DE13" s="622"/>
      <c r="DF13" s="622"/>
      <c r="DG13" s="622"/>
      <c r="DH13" s="622"/>
      <c r="DI13" s="622"/>
      <c r="DJ13" s="622"/>
      <c r="DK13" s="622"/>
      <c r="DL13" s="622"/>
      <c r="DM13" s="622"/>
      <c r="DN13" s="622"/>
      <c r="DO13" s="622"/>
      <c r="DP13" s="623"/>
      <c r="DQ13" s="627">
        <v>337548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726</v>
      </c>
      <c r="S14" s="622"/>
      <c r="T14" s="622"/>
      <c r="U14" s="622"/>
      <c r="V14" s="622"/>
      <c r="W14" s="622"/>
      <c r="X14" s="622"/>
      <c r="Y14" s="623"/>
      <c r="Z14" s="659">
        <v>0</v>
      </c>
      <c r="AA14" s="659"/>
      <c r="AB14" s="659"/>
      <c r="AC14" s="659"/>
      <c r="AD14" s="660">
        <v>726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58133</v>
      </c>
      <c r="BH14" s="622"/>
      <c r="BI14" s="622"/>
      <c r="BJ14" s="622"/>
      <c r="BK14" s="622"/>
      <c r="BL14" s="622"/>
      <c r="BM14" s="622"/>
      <c r="BN14" s="623"/>
      <c r="BO14" s="659">
        <v>3.5</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222073</v>
      </c>
      <c r="CS14" s="622"/>
      <c r="CT14" s="622"/>
      <c r="CU14" s="622"/>
      <c r="CV14" s="622"/>
      <c r="CW14" s="622"/>
      <c r="CX14" s="622"/>
      <c r="CY14" s="623"/>
      <c r="CZ14" s="659">
        <v>3.5</v>
      </c>
      <c r="DA14" s="659"/>
      <c r="DB14" s="659"/>
      <c r="DC14" s="659"/>
      <c r="DD14" s="627" t="s">
        <v>121</v>
      </c>
      <c r="DE14" s="622"/>
      <c r="DF14" s="622"/>
      <c r="DG14" s="622"/>
      <c r="DH14" s="622"/>
      <c r="DI14" s="622"/>
      <c r="DJ14" s="622"/>
      <c r="DK14" s="622"/>
      <c r="DL14" s="622"/>
      <c r="DM14" s="622"/>
      <c r="DN14" s="622"/>
      <c r="DO14" s="622"/>
      <c r="DP14" s="623"/>
      <c r="DQ14" s="627">
        <v>218034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114831</v>
      </c>
      <c r="BH15" s="622"/>
      <c r="BI15" s="622"/>
      <c r="BJ15" s="622"/>
      <c r="BK15" s="622"/>
      <c r="BL15" s="622"/>
      <c r="BM15" s="622"/>
      <c r="BN15" s="623"/>
      <c r="BO15" s="659">
        <v>6.8</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623415</v>
      </c>
      <c r="CS15" s="622"/>
      <c r="CT15" s="622"/>
      <c r="CU15" s="622"/>
      <c r="CV15" s="622"/>
      <c r="CW15" s="622"/>
      <c r="CX15" s="622"/>
      <c r="CY15" s="623"/>
      <c r="CZ15" s="659">
        <v>9.9</v>
      </c>
      <c r="DA15" s="659"/>
      <c r="DB15" s="659"/>
      <c r="DC15" s="659"/>
      <c r="DD15" s="627">
        <v>77077</v>
      </c>
      <c r="DE15" s="622"/>
      <c r="DF15" s="622"/>
      <c r="DG15" s="622"/>
      <c r="DH15" s="622"/>
      <c r="DI15" s="622"/>
      <c r="DJ15" s="622"/>
      <c r="DK15" s="622"/>
      <c r="DL15" s="622"/>
      <c r="DM15" s="622"/>
      <c r="DN15" s="622"/>
      <c r="DO15" s="622"/>
      <c r="DP15" s="623"/>
      <c r="DQ15" s="627">
        <v>550006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8464</v>
      </c>
      <c r="S16" s="622"/>
      <c r="T16" s="622"/>
      <c r="U16" s="622"/>
      <c r="V16" s="622"/>
      <c r="W16" s="622"/>
      <c r="X16" s="622"/>
      <c r="Y16" s="623"/>
      <c r="Z16" s="659">
        <v>0.1</v>
      </c>
      <c r="AA16" s="659"/>
      <c r="AB16" s="659"/>
      <c r="AC16" s="659"/>
      <c r="AD16" s="660">
        <v>8464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29690</v>
      </c>
      <c r="S17" s="622"/>
      <c r="T17" s="622"/>
      <c r="U17" s="622"/>
      <c r="V17" s="622"/>
      <c r="W17" s="622"/>
      <c r="X17" s="622"/>
      <c r="Y17" s="623"/>
      <c r="Z17" s="659">
        <v>0.4</v>
      </c>
      <c r="AA17" s="659"/>
      <c r="AB17" s="659"/>
      <c r="AC17" s="659"/>
      <c r="AD17" s="660">
        <v>29690</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437278</v>
      </c>
      <c r="CS17" s="622"/>
      <c r="CT17" s="622"/>
      <c r="CU17" s="622"/>
      <c r="CV17" s="622"/>
      <c r="CW17" s="622"/>
      <c r="CX17" s="622"/>
      <c r="CY17" s="623"/>
      <c r="CZ17" s="659">
        <v>6.9</v>
      </c>
      <c r="DA17" s="659"/>
      <c r="DB17" s="659"/>
      <c r="DC17" s="659"/>
      <c r="DD17" s="627" t="s">
        <v>121</v>
      </c>
      <c r="DE17" s="622"/>
      <c r="DF17" s="622"/>
      <c r="DG17" s="622"/>
      <c r="DH17" s="622"/>
      <c r="DI17" s="622"/>
      <c r="DJ17" s="622"/>
      <c r="DK17" s="622"/>
      <c r="DL17" s="622"/>
      <c r="DM17" s="622"/>
      <c r="DN17" s="622"/>
      <c r="DO17" s="622"/>
      <c r="DP17" s="623"/>
      <c r="DQ17" s="627">
        <v>431609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16414</v>
      </c>
      <c r="S18" s="622"/>
      <c r="T18" s="622"/>
      <c r="U18" s="622"/>
      <c r="V18" s="622"/>
      <c r="W18" s="622"/>
      <c r="X18" s="622"/>
      <c r="Y18" s="623"/>
      <c r="Z18" s="659">
        <v>0.2</v>
      </c>
      <c r="AA18" s="659"/>
      <c r="AB18" s="659"/>
      <c r="AC18" s="659"/>
      <c r="AD18" s="660">
        <v>16414</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9521</v>
      </c>
      <c r="S19" s="622"/>
      <c r="T19" s="622"/>
      <c r="U19" s="622"/>
      <c r="V19" s="622"/>
      <c r="W19" s="622"/>
      <c r="X19" s="622"/>
      <c r="Y19" s="623"/>
      <c r="Z19" s="659">
        <v>0.1</v>
      </c>
      <c r="AA19" s="659"/>
      <c r="AB19" s="659"/>
      <c r="AC19" s="659"/>
      <c r="AD19" s="660">
        <v>9521</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6893</v>
      </c>
      <c r="S20" s="622"/>
      <c r="T20" s="622"/>
      <c r="U20" s="622"/>
      <c r="V20" s="622"/>
      <c r="W20" s="622"/>
      <c r="X20" s="622"/>
      <c r="Y20" s="623"/>
      <c r="Z20" s="659">
        <v>0.1</v>
      </c>
      <c r="AA20" s="659"/>
      <c r="AB20" s="659"/>
      <c r="AC20" s="659"/>
      <c r="AD20" s="660">
        <v>6893</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6292619</v>
      </c>
      <c r="CS20" s="622"/>
      <c r="CT20" s="622"/>
      <c r="CU20" s="622"/>
      <c r="CV20" s="622"/>
      <c r="CW20" s="622"/>
      <c r="CX20" s="622"/>
      <c r="CY20" s="623"/>
      <c r="CZ20" s="659">
        <v>100</v>
      </c>
      <c r="DA20" s="659"/>
      <c r="DB20" s="659"/>
      <c r="DC20" s="659"/>
      <c r="DD20" s="627">
        <v>478913</v>
      </c>
      <c r="DE20" s="622"/>
      <c r="DF20" s="622"/>
      <c r="DG20" s="622"/>
      <c r="DH20" s="622"/>
      <c r="DI20" s="622"/>
      <c r="DJ20" s="622"/>
      <c r="DK20" s="622"/>
      <c r="DL20" s="622"/>
      <c r="DM20" s="622"/>
      <c r="DN20" s="622"/>
      <c r="DO20" s="622"/>
      <c r="DP20" s="623"/>
      <c r="DQ20" s="627">
        <v>4787504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2164173</v>
      </c>
      <c r="S21" s="622"/>
      <c r="T21" s="622"/>
      <c r="U21" s="622"/>
      <c r="V21" s="622"/>
      <c r="W21" s="622"/>
      <c r="X21" s="622"/>
      <c r="Y21" s="623"/>
      <c r="Z21" s="659">
        <v>32.299999999999997</v>
      </c>
      <c r="AA21" s="659"/>
      <c r="AB21" s="659"/>
      <c r="AC21" s="659"/>
      <c r="AD21" s="660">
        <v>1967427</v>
      </c>
      <c r="AE21" s="660"/>
      <c r="AF21" s="660"/>
      <c r="AG21" s="660"/>
      <c r="AH21" s="660"/>
      <c r="AI21" s="660"/>
      <c r="AJ21" s="660"/>
      <c r="AK21" s="660"/>
      <c r="AL21" s="624">
        <v>47.7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1967427</v>
      </c>
      <c r="S22" s="622"/>
      <c r="T22" s="622"/>
      <c r="U22" s="622"/>
      <c r="V22" s="622"/>
      <c r="W22" s="622"/>
      <c r="X22" s="622"/>
      <c r="Y22" s="623"/>
      <c r="Z22" s="659">
        <v>29.4</v>
      </c>
      <c r="AA22" s="659"/>
      <c r="AB22" s="659"/>
      <c r="AC22" s="659"/>
      <c r="AD22" s="660">
        <v>1967427</v>
      </c>
      <c r="AE22" s="660"/>
      <c r="AF22" s="660"/>
      <c r="AG22" s="660"/>
      <c r="AH22" s="660"/>
      <c r="AI22" s="660"/>
      <c r="AJ22" s="660"/>
      <c r="AK22" s="660"/>
      <c r="AL22" s="624">
        <v>47.7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196746</v>
      </c>
      <c r="S23" s="622"/>
      <c r="T23" s="622"/>
      <c r="U23" s="622"/>
      <c r="V23" s="622"/>
      <c r="W23" s="622"/>
      <c r="X23" s="622"/>
      <c r="Y23" s="623"/>
      <c r="Z23" s="659">
        <v>2.9</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2935860</v>
      </c>
      <c r="CS24" s="674"/>
      <c r="CT24" s="674"/>
      <c r="CU24" s="674"/>
      <c r="CV24" s="674"/>
      <c r="CW24" s="674"/>
      <c r="CX24" s="674"/>
      <c r="CY24" s="702"/>
      <c r="CZ24" s="703">
        <v>46.7</v>
      </c>
      <c r="DA24" s="685"/>
      <c r="DB24" s="685"/>
      <c r="DC24" s="705"/>
      <c r="DD24" s="701">
        <v>2082650</v>
      </c>
      <c r="DE24" s="674"/>
      <c r="DF24" s="674"/>
      <c r="DG24" s="674"/>
      <c r="DH24" s="674"/>
      <c r="DI24" s="674"/>
      <c r="DJ24" s="674"/>
      <c r="DK24" s="702"/>
      <c r="DL24" s="701">
        <v>1892053</v>
      </c>
      <c r="DM24" s="674"/>
      <c r="DN24" s="674"/>
      <c r="DO24" s="674"/>
      <c r="DP24" s="674"/>
      <c r="DQ24" s="674"/>
      <c r="DR24" s="674"/>
      <c r="DS24" s="674"/>
      <c r="DT24" s="674"/>
      <c r="DU24" s="674"/>
      <c r="DV24" s="702"/>
      <c r="DW24" s="703">
        <v>45.5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4313227</v>
      </c>
      <c r="S25" s="622"/>
      <c r="T25" s="622"/>
      <c r="U25" s="622"/>
      <c r="V25" s="622"/>
      <c r="W25" s="622"/>
      <c r="X25" s="622"/>
      <c r="Y25" s="623"/>
      <c r="Z25" s="659">
        <v>64.400000000000006</v>
      </c>
      <c r="AA25" s="659"/>
      <c r="AB25" s="659"/>
      <c r="AC25" s="659"/>
      <c r="AD25" s="660">
        <v>4116481</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1299460</v>
      </c>
      <c r="CS25" s="634"/>
      <c r="CT25" s="634"/>
      <c r="CU25" s="634"/>
      <c r="CV25" s="634"/>
      <c r="CW25" s="634"/>
      <c r="CX25" s="634"/>
      <c r="CY25" s="635"/>
      <c r="CZ25" s="624">
        <v>20.7</v>
      </c>
      <c r="DA25" s="636"/>
      <c r="DB25" s="636"/>
      <c r="DC25" s="637"/>
      <c r="DD25" s="627">
        <v>1155148</v>
      </c>
      <c r="DE25" s="634"/>
      <c r="DF25" s="634"/>
      <c r="DG25" s="634"/>
      <c r="DH25" s="634"/>
      <c r="DI25" s="634"/>
      <c r="DJ25" s="634"/>
      <c r="DK25" s="635"/>
      <c r="DL25" s="627">
        <v>1136485</v>
      </c>
      <c r="DM25" s="634"/>
      <c r="DN25" s="634"/>
      <c r="DO25" s="634"/>
      <c r="DP25" s="634"/>
      <c r="DQ25" s="634"/>
      <c r="DR25" s="634"/>
      <c r="DS25" s="634"/>
      <c r="DT25" s="634"/>
      <c r="DU25" s="634"/>
      <c r="DV25" s="635"/>
      <c r="DW25" s="624">
        <v>27.4</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1187</v>
      </c>
      <c r="S26" s="622"/>
      <c r="T26" s="622"/>
      <c r="U26" s="622"/>
      <c r="V26" s="622"/>
      <c r="W26" s="622"/>
      <c r="X26" s="622"/>
      <c r="Y26" s="623"/>
      <c r="Z26" s="659">
        <v>0</v>
      </c>
      <c r="AA26" s="659"/>
      <c r="AB26" s="659"/>
      <c r="AC26" s="659"/>
      <c r="AD26" s="660">
        <v>1187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742878</v>
      </c>
      <c r="CS26" s="622"/>
      <c r="CT26" s="622"/>
      <c r="CU26" s="622"/>
      <c r="CV26" s="622"/>
      <c r="CW26" s="622"/>
      <c r="CX26" s="622"/>
      <c r="CY26" s="623"/>
      <c r="CZ26" s="624">
        <v>11.8</v>
      </c>
      <c r="DA26" s="636"/>
      <c r="DB26" s="636"/>
      <c r="DC26" s="637"/>
      <c r="DD26" s="627">
        <v>675699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67193</v>
      </c>
      <c r="S27" s="622"/>
      <c r="T27" s="622"/>
      <c r="U27" s="622"/>
      <c r="V27" s="622"/>
      <c r="W27" s="622"/>
      <c r="X27" s="622"/>
      <c r="Y27" s="623"/>
      <c r="Z27" s="659">
        <v>1</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1679578</v>
      </c>
      <c r="BH27" s="622"/>
      <c r="BI27" s="622"/>
      <c r="BJ27" s="622"/>
      <c r="BK27" s="622"/>
      <c r="BL27" s="622"/>
      <c r="BM27" s="622"/>
      <c r="BN27" s="623"/>
      <c r="BO27" s="659">
        <v>100</v>
      </c>
      <c r="BP27" s="659"/>
      <c r="BQ27" s="659"/>
      <c r="BR27" s="659"/>
      <c r="BS27" s="660">
        <v>56434</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1199122</v>
      </c>
      <c r="CS27" s="634"/>
      <c r="CT27" s="634"/>
      <c r="CU27" s="634"/>
      <c r="CV27" s="634"/>
      <c r="CW27" s="634"/>
      <c r="CX27" s="634"/>
      <c r="CY27" s="635"/>
      <c r="CZ27" s="624">
        <v>19.100000000000001</v>
      </c>
      <c r="DA27" s="636"/>
      <c r="DB27" s="636"/>
      <c r="DC27" s="637"/>
      <c r="DD27" s="627">
        <v>495893</v>
      </c>
      <c r="DE27" s="634"/>
      <c r="DF27" s="634"/>
      <c r="DG27" s="634"/>
      <c r="DH27" s="634"/>
      <c r="DI27" s="634"/>
      <c r="DJ27" s="634"/>
      <c r="DK27" s="635"/>
      <c r="DL27" s="627">
        <v>323959</v>
      </c>
      <c r="DM27" s="634"/>
      <c r="DN27" s="634"/>
      <c r="DO27" s="634"/>
      <c r="DP27" s="634"/>
      <c r="DQ27" s="634"/>
      <c r="DR27" s="634"/>
      <c r="DS27" s="634"/>
      <c r="DT27" s="634"/>
      <c r="DU27" s="634"/>
      <c r="DV27" s="635"/>
      <c r="DW27" s="624">
        <v>7.8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140445</v>
      </c>
      <c r="S28" s="622"/>
      <c r="T28" s="622"/>
      <c r="U28" s="622"/>
      <c r="V28" s="622"/>
      <c r="W28" s="622"/>
      <c r="X28" s="622"/>
      <c r="Y28" s="623"/>
      <c r="Z28" s="659">
        <v>2.1</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437278</v>
      </c>
      <c r="CS28" s="622"/>
      <c r="CT28" s="622"/>
      <c r="CU28" s="622"/>
      <c r="CV28" s="622"/>
      <c r="CW28" s="622"/>
      <c r="CX28" s="622"/>
      <c r="CY28" s="623"/>
      <c r="CZ28" s="624">
        <v>6.9</v>
      </c>
      <c r="DA28" s="636"/>
      <c r="DB28" s="636"/>
      <c r="DC28" s="637"/>
      <c r="DD28" s="627">
        <v>431609</v>
      </c>
      <c r="DE28" s="622"/>
      <c r="DF28" s="622"/>
      <c r="DG28" s="622"/>
      <c r="DH28" s="622"/>
      <c r="DI28" s="622"/>
      <c r="DJ28" s="622"/>
      <c r="DK28" s="623"/>
      <c r="DL28" s="627">
        <v>431609</v>
      </c>
      <c r="DM28" s="622"/>
      <c r="DN28" s="622"/>
      <c r="DO28" s="622"/>
      <c r="DP28" s="622"/>
      <c r="DQ28" s="622"/>
      <c r="DR28" s="622"/>
      <c r="DS28" s="622"/>
      <c r="DT28" s="622"/>
      <c r="DU28" s="622"/>
      <c r="DV28" s="623"/>
      <c r="DW28" s="624">
        <v>10.4</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15278</v>
      </c>
      <c r="S29" s="622"/>
      <c r="T29" s="622"/>
      <c r="U29" s="622"/>
      <c r="V29" s="622"/>
      <c r="W29" s="622"/>
      <c r="X29" s="622"/>
      <c r="Y29" s="623"/>
      <c r="Z29" s="659">
        <v>0.2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437278</v>
      </c>
      <c r="CS29" s="634"/>
      <c r="CT29" s="634"/>
      <c r="CU29" s="634"/>
      <c r="CV29" s="634"/>
      <c r="CW29" s="634"/>
      <c r="CX29" s="634"/>
      <c r="CY29" s="635"/>
      <c r="CZ29" s="624">
        <v>6.9</v>
      </c>
      <c r="DA29" s="636"/>
      <c r="DB29" s="636"/>
      <c r="DC29" s="637"/>
      <c r="DD29" s="627">
        <v>431609</v>
      </c>
      <c r="DE29" s="634"/>
      <c r="DF29" s="634"/>
      <c r="DG29" s="634"/>
      <c r="DH29" s="634"/>
      <c r="DI29" s="634"/>
      <c r="DJ29" s="634"/>
      <c r="DK29" s="635"/>
      <c r="DL29" s="627">
        <v>431609</v>
      </c>
      <c r="DM29" s="634"/>
      <c r="DN29" s="634"/>
      <c r="DO29" s="634"/>
      <c r="DP29" s="634"/>
      <c r="DQ29" s="634"/>
      <c r="DR29" s="634"/>
      <c r="DS29" s="634"/>
      <c r="DT29" s="634"/>
      <c r="DU29" s="634"/>
      <c r="DV29" s="635"/>
      <c r="DW29" s="624">
        <v>10.4</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805140</v>
      </c>
      <c r="S30" s="622"/>
      <c r="T30" s="622"/>
      <c r="U30" s="622"/>
      <c r="V30" s="622"/>
      <c r="W30" s="622"/>
      <c r="X30" s="622"/>
      <c r="Y30" s="623"/>
      <c r="Z30" s="659">
        <v>12</v>
      </c>
      <c r="AA30" s="659"/>
      <c r="AB30" s="659"/>
      <c r="AC30" s="659"/>
      <c r="AD30" s="660" t="s">
        <v>121</v>
      </c>
      <c r="AE30" s="660"/>
      <c r="AF30" s="660"/>
      <c r="AG30" s="660"/>
      <c r="AH30" s="660"/>
      <c r="AI30" s="660"/>
      <c r="AJ30" s="660"/>
      <c r="AK30" s="660"/>
      <c r="AL30" s="624" t="s">
        <v>121</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425270</v>
      </c>
      <c r="CS30" s="622"/>
      <c r="CT30" s="622"/>
      <c r="CU30" s="622"/>
      <c r="CV30" s="622"/>
      <c r="CW30" s="622"/>
      <c r="CX30" s="622"/>
      <c r="CY30" s="623"/>
      <c r="CZ30" s="624">
        <v>6.8</v>
      </c>
      <c r="DA30" s="636"/>
      <c r="DB30" s="636"/>
      <c r="DC30" s="637"/>
      <c r="DD30" s="627">
        <v>419601</v>
      </c>
      <c r="DE30" s="622"/>
      <c r="DF30" s="622"/>
      <c r="DG30" s="622"/>
      <c r="DH30" s="622"/>
      <c r="DI30" s="622"/>
      <c r="DJ30" s="622"/>
      <c r="DK30" s="623"/>
      <c r="DL30" s="627">
        <v>419601</v>
      </c>
      <c r="DM30" s="622"/>
      <c r="DN30" s="622"/>
      <c r="DO30" s="622"/>
      <c r="DP30" s="622"/>
      <c r="DQ30" s="622"/>
      <c r="DR30" s="622"/>
      <c r="DS30" s="622"/>
      <c r="DT30" s="622"/>
      <c r="DU30" s="622"/>
      <c r="DV30" s="623"/>
      <c r="DW30" s="624">
        <v>10.1</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99.1</v>
      </c>
      <c r="BH31" s="684"/>
      <c r="BI31" s="684"/>
      <c r="BJ31" s="684"/>
      <c r="BK31" s="684"/>
      <c r="BL31" s="684"/>
      <c r="BM31" s="685">
        <v>97.3</v>
      </c>
      <c r="BN31" s="684"/>
      <c r="BO31" s="684"/>
      <c r="BP31" s="684"/>
      <c r="BQ31" s="686"/>
      <c r="BR31" s="683">
        <v>99.1</v>
      </c>
      <c r="BS31" s="684"/>
      <c r="BT31" s="684"/>
      <c r="BU31" s="684"/>
      <c r="BV31" s="684"/>
      <c r="BW31" s="684"/>
      <c r="BX31" s="685">
        <v>96.9</v>
      </c>
      <c r="BY31" s="684"/>
      <c r="BZ31" s="684"/>
      <c r="CA31" s="684"/>
      <c r="CB31" s="686"/>
      <c r="CD31" s="642"/>
      <c r="CE31" s="643"/>
      <c r="CF31" s="618" t="s">
        <v>300</v>
      </c>
      <c r="CG31" s="619"/>
      <c r="CH31" s="619"/>
      <c r="CI31" s="619"/>
      <c r="CJ31" s="619"/>
      <c r="CK31" s="619"/>
      <c r="CL31" s="619"/>
      <c r="CM31" s="619"/>
      <c r="CN31" s="619"/>
      <c r="CO31" s="619"/>
      <c r="CP31" s="619"/>
      <c r="CQ31" s="620"/>
      <c r="CR31" s="621">
        <v>12008</v>
      </c>
      <c r="CS31" s="634"/>
      <c r="CT31" s="634"/>
      <c r="CU31" s="634"/>
      <c r="CV31" s="634"/>
      <c r="CW31" s="634"/>
      <c r="CX31" s="634"/>
      <c r="CY31" s="635"/>
      <c r="CZ31" s="624">
        <v>0.2</v>
      </c>
      <c r="DA31" s="636"/>
      <c r="DB31" s="636"/>
      <c r="DC31" s="637"/>
      <c r="DD31" s="627">
        <v>12008</v>
      </c>
      <c r="DE31" s="634"/>
      <c r="DF31" s="634"/>
      <c r="DG31" s="634"/>
      <c r="DH31" s="634"/>
      <c r="DI31" s="634"/>
      <c r="DJ31" s="634"/>
      <c r="DK31" s="635"/>
      <c r="DL31" s="627">
        <v>12008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440210</v>
      </c>
      <c r="S32" s="622"/>
      <c r="T32" s="622"/>
      <c r="U32" s="622"/>
      <c r="V32" s="622"/>
      <c r="W32" s="622"/>
      <c r="X32" s="622"/>
      <c r="Y32" s="623"/>
      <c r="Z32" s="659">
        <v>6.6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98.6</v>
      </c>
      <c r="BN32" s="634"/>
      <c r="BO32" s="634"/>
      <c r="BP32" s="634"/>
      <c r="BQ32" s="657"/>
      <c r="BR32" s="692">
        <v>99</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23042</v>
      </c>
      <c r="S33" s="622"/>
      <c r="T33" s="622"/>
      <c r="U33" s="622"/>
      <c r="V33" s="622"/>
      <c r="W33" s="622"/>
      <c r="X33" s="622"/>
      <c r="Y33" s="623"/>
      <c r="Z33" s="659">
        <v>0.3</v>
      </c>
      <c r="AA33" s="659"/>
      <c r="AB33" s="659"/>
      <c r="AC33" s="659"/>
      <c r="AD33" s="660">
        <v>8221</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95.9</v>
      </c>
      <c r="BN33" s="606"/>
      <c r="BO33" s="606"/>
      <c r="BP33" s="606"/>
      <c r="BQ33" s="669"/>
      <c r="BR33" s="682">
        <v>99</v>
      </c>
      <c r="BS33" s="606"/>
      <c r="BT33" s="606"/>
      <c r="BU33" s="606"/>
      <c r="BV33" s="606"/>
      <c r="BW33" s="606"/>
      <c r="BX33" s="652">
        <v>95.4</v>
      </c>
      <c r="BY33" s="606"/>
      <c r="BZ33" s="606"/>
      <c r="CA33" s="606"/>
      <c r="CB33" s="669"/>
      <c r="CD33" s="618" t="s">
        <v>307</v>
      </c>
      <c r="CE33" s="619"/>
      <c r="CF33" s="619"/>
      <c r="CG33" s="619"/>
      <c r="CH33" s="619"/>
      <c r="CI33" s="619"/>
      <c r="CJ33" s="619"/>
      <c r="CK33" s="619"/>
      <c r="CL33" s="619"/>
      <c r="CM33" s="619"/>
      <c r="CN33" s="619"/>
      <c r="CO33" s="619"/>
      <c r="CP33" s="619"/>
      <c r="CQ33" s="620"/>
      <c r="CR33" s="621">
        <v>2877846</v>
      </c>
      <c r="CS33" s="634"/>
      <c r="CT33" s="634"/>
      <c r="CU33" s="634"/>
      <c r="CV33" s="634"/>
      <c r="CW33" s="634"/>
      <c r="CX33" s="634"/>
      <c r="CY33" s="635"/>
      <c r="CZ33" s="624">
        <v>45.7</v>
      </c>
      <c r="DA33" s="636"/>
      <c r="DB33" s="636"/>
      <c r="DC33" s="637"/>
      <c r="DD33" s="627">
        <v>2396701</v>
      </c>
      <c r="DE33" s="634"/>
      <c r="DF33" s="634"/>
      <c r="DG33" s="634"/>
      <c r="DH33" s="634"/>
      <c r="DI33" s="634"/>
      <c r="DJ33" s="634"/>
      <c r="DK33" s="635"/>
      <c r="DL33" s="627">
        <v>1934567</v>
      </c>
      <c r="DM33" s="634"/>
      <c r="DN33" s="634"/>
      <c r="DO33" s="634"/>
      <c r="DP33" s="634"/>
      <c r="DQ33" s="634"/>
      <c r="DR33" s="634"/>
      <c r="DS33" s="634"/>
      <c r="DT33" s="634"/>
      <c r="DU33" s="634"/>
      <c r="DV33" s="635"/>
      <c r="DW33" s="624">
        <v>46.6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59173</v>
      </c>
      <c r="S34" s="622"/>
      <c r="T34" s="622"/>
      <c r="U34" s="622"/>
      <c r="V34" s="622"/>
      <c r="W34" s="622"/>
      <c r="X34" s="622"/>
      <c r="Y34" s="623"/>
      <c r="Z34" s="659">
        <v>0.9</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931629</v>
      </c>
      <c r="CS34" s="622"/>
      <c r="CT34" s="622"/>
      <c r="CU34" s="622"/>
      <c r="CV34" s="622"/>
      <c r="CW34" s="622"/>
      <c r="CX34" s="622"/>
      <c r="CY34" s="623"/>
      <c r="CZ34" s="624">
        <v>14.8</v>
      </c>
      <c r="DA34" s="636"/>
      <c r="DB34" s="636"/>
      <c r="DC34" s="637"/>
      <c r="DD34" s="627">
        <v>759918</v>
      </c>
      <c r="DE34" s="622"/>
      <c r="DF34" s="622"/>
      <c r="DG34" s="622"/>
      <c r="DH34" s="622"/>
      <c r="DI34" s="622"/>
      <c r="DJ34" s="622"/>
      <c r="DK34" s="623"/>
      <c r="DL34" s="627">
        <v>694840</v>
      </c>
      <c r="DM34" s="622"/>
      <c r="DN34" s="622"/>
      <c r="DO34" s="622"/>
      <c r="DP34" s="622"/>
      <c r="DQ34" s="622"/>
      <c r="DR34" s="622"/>
      <c r="DS34" s="622"/>
      <c r="DT34" s="622"/>
      <c r="DU34" s="622"/>
      <c r="DV34" s="623"/>
      <c r="DW34" s="624">
        <v>16.7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257350</v>
      </c>
      <c r="S35" s="622"/>
      <c r="T35" s="622"/>
      <c r="U35" s="622"/>
      <c r="V35" s="622"/>
      <c r="W35" s="622"/>
      <c r="X35" s="622"/>
      <c r="Y35" s="623"/>
      <c r="Z35" s="659">
        <v>3.8</v>
      </c>
      <c r="AA35" s="659"/>
      <c r="AB35" s="659"/>
      <c r="AC35" s="659"/>
      <c r="AD35" s="660" t="s">
        <v>121</v>
      </c>
      <c r="AE35" s="660"/>
      <c r="AF35" s="660"/>
      <c r="AG35" s="660"/>
      <c r="AH35" s="660"/>
      <c r="AI35" s="660"/>
      <c r="AJ35" s="660"/>
      <c r="AK35" s="660"/>
      <c r="AL35" s="624" t="s">
        <v>121</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38203</v>
      </c>
      <c r="CS35" s="634"/>
      <c r="CT35" s="634"/>
      <c r="CU35" s="634"/>
      <c r="CV35" s="634"/>
      <c r="CW35" s="634"/>
      <c r="CX35" s="634"/>
      <c r="CY35" s="635"/>
      <c r="CZ35" s="624">
        <v>0.6</v>
      </c>
      <c r="DA35" s="636"/>
      <c r="DB35" s="636"/>
      <c r="DC35" s="637"/>
      <c r="DD35" s="627">
        <v>22470</v>
      </c>
      <c r="DE35" s="634"/>
      <c r="DF35" s="634"/>
      <c r="DG35" s="634"/>
      <c r="DH35" s="634"/>
      <c r="DI35" s="634"/>
      <c r="DJ35" s="634"/>
      <c r="DK35" s="635"/>
      <c r="DL35" s="627">
        <v>22357</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331618</v>
      </c>
      <c r="S36" s="622"/>
      <c r="T36" s="622"/>
      <c r="U36" s="622"/>
      <c r="V36" s="622"/>
      <c r="W36" s="622"/>
      <c r="X36" s="622"/>
      <c r="Y36" s="623"/>
      <c r="Z36" s="659">
        <v>5</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3">
        <v>885729</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18912</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900247</v>
      </c>
      <c r="CS36" s="622"/>
      <c r="CT36" s="622"/>
      <c r="CU36" s="622"/>
      <c r="CV36" s="622"/>
      <c r="CW36" s="622"/>
      <c r="CX36" s="622"/>
      <c r="CY36" s="623"/>
      <c r="CZ36" s="624">
        <v>14.3</v>
      </c>
      <c r="DA36" s="636"/>
      <c r="DB36" s="636"/>
      <c r="DC36" s="637"/>
      <c r="DD36" s="627">
        <v>824203</v>
      </c>
      <c r="DE36" s="622"/>
      <c r="DF36" s="622"/>
      <c r="DG36" s="622"/>
      <c r="DH36" s="622"/>
      <c r="DI36" s="622"/>
      <c r="DJ36" s="622"/>
      <c r="DK36" s="623"/>
      <c r="DL36" s="627">
        <v>705194</v>
      </c>
      <c r="DM36" s="622"/>
      <c r="DN36" s="622"/>
      <c r="DO36" s="622"/>
      <c r="DP36" s="622"/>
      <c r="DQ36" s="622"/>
      <c r="DR36" s="622"/>
      <c r="DS36" s="622"/>
      <c r="DT36" s="622"/>
      <c r="DU36" s="622"/>
      <c r="DV36" s="623"/>
      <c r="DW36" s="624">
        <v>17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90827</v>
      </c>
      <c r="S37" s="622"/>
      <c r="T37" s="622"/>
      <c r="U37" s="622"/>
      <c r="V37" s="622"/>
      <c r="W37" s="622"/>
      <c r="X37" s="622"/>
      <c r="Y37" s="623"/>
      <c r="Z37" s="659">
        <v>1.4</v>
      </c>
      <c r="AA37" s="659"/>
      <c r="AB37" s="659"/>
      <c r="AC37" s="659"/>
      <c r="AD37" s="660">
        <v>60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174431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18912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472401</v>
      </c>
      <c r="CS37" s="634"/>
      <c r="CT37" s="634"/>
      <c r="CU37" s="634"/>
      <c r="CV37" s="634"/>
      <c r="CW37" s="634"/>
      <c r="CX37" s="634"/>
      <c r="CY37" s="635"/>
      <c r="CZ37" s="624">
        <v>7.5</v>
      </c>
      <c r="DA37" s="636"/>
      <c r="DB37" s="636"/>
      <c r="DC37" s="637"/>
      <c r="DD37" s="627">
        <v>458765</v>
      </c>
      <c r="DE37" s="634"/>
      <c r="DF37" s="634"/>
      <c r="DG37" s="634"/>
      <c r="DH37" s="634"/>
      <c r="DI37" s="634"/>
      <c r="DJ37" s="634"/>
      <c r="DK37" s="635"/>
      <c r="DL37" s="627">
        <v>440893</v>
      </c>
      <c r="DM37" s="634"/>
      <c r="DN37" s="634"/>
      <c r="DO37" s="634"/>
      <c r="DP37" s="634"/>
      <c r="DQ37" s="634"/>
      <c r="DR37" s="634"/>
      <c r="DS37" s="634"/>
      <c r="DT37" s="634"/>
      <c r="DU37" s="634"/>
      <c r="DV37" s="635"/>
      <c r="DW37" s="624">
        <v>10.6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152892</v>
      </c>
      <c r="S38" s="622"/>
      <c r="T38" s="622"/>
      <c r="U38" s="622"/>
      <c r="V38" s="622"/>
      <c r="W38" s="622"/>
      <c r="X38" s="622"/>
      <c r="Y38" s="623"/>
      <c r="Z38" s="659">
        <v>2.2999999999999998</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36000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1764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675298</v>
      </c>
      <c r="CS38" s="622"/>
      <c r="CT38" s="622"/>
      <c r="CU38" s="622"/>
      <c r="CV38" s="622"/>
      <c r="CW38" s="622"/>
      <c r="CX38" s="622"/>
      <c r="CY38" s="623"/>
      <c r="CZ38" s="624">
        <v>10.7</v>
      </c>
      <c r="DA38" s="636"/>
      <c r="DB38" s="636"/>
      <c r="DC38" s="637"/>
      <c r="DD38" s="627">
        <v>534742</v>
      </c>
      <c r="DE38" s="622"/>
      <c r="DF38" s="622"/>
      <c r="DG38" s="622"/>
      <c r="DH38" s="622"/>
      <c r="DI38" s="622"/>
      <c r="DJ38" s="622"/>
      <c r="DK38" s="623"/>
      <c r="DL38" s="627">
        <v>510246</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2798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329539</v>
      </c>
      <c r="CS39" s="634"/>
      <c r="CT39" s="634"/>
      <c r="CU39" s="634"/>
      <c r="CV39" s="634"/>
      <c r="CW39" s="634"/>
      <c r="CX39" s="634"/>
      <c r="CY39" s="635"/>
      <c r="CZ39" s="624">
        <v>5.2</v>
      </c>
      <c r="DA39" s="636"/>
      <c r="DB39" s="636"/>
      <c r="DC39" s="637"/>
      <c r="DD39" s="627">
        <v>253438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28092</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2930</v>
      </c>
      <c r="CS40" s="622"/>
      <c r="CT40" s="622"/>
      <c r="CU40" s="622"/>
      <c r="CV40" s="622"/>
      <c r="CW40" s="622"/>
      <c r="CX40" s="622"/>
      <c r="CY40" s="623"/>
      <c r="CZ40" s="624">
        <v>0</v>
      </c>
      <c r="DA40" s="636"/>
      <c r="DB40" s="636"/>
      <c r="DC40" s="637"/>
      <c r="DD40" s="627">
        <v>1930</v>
      </c>
      <c r="DE40" s="622"/>
      <c r="DF40" s="622"/>
      <c r="DG40" s="622"/>
      <c r="DH40" s="622"/>
      <c r="DI40" s="622"/>
      <c r="DJ40" s="622"/>
      <c r="DK40" s="623"/>
      <c r="DL40" s="627">
        <v>1930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6697582</v>
      </c>
      <c r="S41" s="646"/>
      <c r="T41" s="646"/>
      <c r="U41" s="646"/>
      <c r="V41" s="646"/>
      <c r="W41" s="646"/>
      <c r="X41" s="646"/>
      <c r="Y41" s="649"/>
      <c r="Z41" s="650">
        <v>100</v>
      </c>
      <c r="AA41" s="650"/>
      <c r="AB41" s="650"/>
      <c r="AC41" s="650"/>
      <c r="AD41" s="651">
        <v>4125949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170357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504941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478913</v>
      </c>
      <c r="CS42" s="634"/>
      <c r="CT42" s="634"/>
      <c r="CU42" s="634"/>
      <c r="CV42" s="634"/>
      <c r="CW42" s="634"/>
      <c r="CX42" s="634"/>
      <c r="CY42" s="635"/>
      <c r="CZ42" s="624">
        <v>7.6</v>
      </c>
      <c r="DA42" s="636"/>
      <c r="DB42" s="636"/>
      <c r="DC42" s="637"/>
      <c r="DD42" s="627">
        <v>308153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33548</v>
      </c>
      <c r="CS43" s="634"/>
      <c r="CT43" s="634"/>
      <c r="CU43" s="634"/>
      <c r="CV43" s="634"/>
      <c r="CW43" s="634"/>
      <c r="CX43" s="634"/>
      <c r="CY43" s="635"/>
      <c r="CZ43" s="624">
        <v>0.5</v>
      </c>
      <c r="DA43" s="636"/>
      <c r="DB43" s="636"/>
      <c r="DC43" s="637"/>
      <c r="DD43" s="627">
        <v>33548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478913</v>
      </c>
      <c r="CS44" s="622"/>
      <c r="CT44" s="622"/>
      <c r="CU44" s="622"/>
      <c r="CV44" s="622"/>
      <c r="CW44" s="622"/>
      <c r="CX44" s="622"/>
      <c r="CY44" s="623"/>
      <c r="CZ44" s="624">
        <v>7.6</v>
      </c>
      <c r="DA44" s="625"/>
      <c r="DB44" s="625"/>
      <c r="DC44" s="626"/>
      <c r="DD44" s="627">
        <v>308153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56642</v>
      </c>
      <c r="CS45" s="634"/>
      <c r="CT45" s="634"/>
      <c r="CU45" s="634"/>
      <c r="CV45" s="634"/>
      <c r="CW45" s="634"/>
      <c r="CX45" s="634"/>
      <c r="CY45" s="635"/>
      <c r="CZ45" s="624">
        <v>0.9</v>
      </c>
      <c r="DA45" s="636"/>
      <c r="DB45" s="636"/>
      <c r="DC45" s="637"/>
      <c r="DD45" s="627">
        <v>19352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421947</v>
      </c>
      <c r="CS46" s="622"/>
      <c r="CT46" s="622"/>
      <c r="CU46" s="622"/>
      <c r="CV46" s="622"/>
      <c r="CW46" s="622"/>
      <c r="CX46" s="622"/>
      <c r="CY46" s="623"/>
      <c r="CZ46" s="624">
        <v>6.7</v>
      </c>
      <c r="DA46" s="625"/>
      <c r="DB46" s="625"/>
      <c r="DC46" s="626"/>
      <c r="DD46" s="627">
        <v>288477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6292619</v>
      </c>
      <c r="CS49" s="606"/>
      <c r="CT49" s="606"/>
      <c r="CU49" s="606"/>
      <c r="CV49" s="606"/>
      <c r="CW49" s="606"/>
      <c r="CX49" s="606"/>
      <c r="CY49" s="607"/>
      <c r="CZ49" s="608">
        <v>100</v>
      </c>
      <c r="DA49" s="609"/>
      <c r="DB49" s="609"/>
      <c r="DC49" s="610"/>
      <c r="DD49" s="611">
        <v>4787504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QiBF9Es4OB97TRhQSlkCIW/eFq4Bf/S6+NK1274JtXborLjg5IIBZhF/ad3ldmVg2SQNR2nkkEAoAVaq2So2A==" saltValue="LJBRHQNov3WSrhu//brk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6697</v>
      </c>
      <c r="R7" s="1103"/>
      <c r="S7" s="1103"/>
      <c r="T7" s="1103"/>
      <c r="U7" s="1103"/>
      <c r="V7" s="1103">
        <v>6292</v>
      </c>
      <c r="W7" s="1103"/>
      <c r="X7" s="1103"/>
      <c r="Y7" s="1103"/>
      <c r="Z7" s="1103"/>
      <c r="AA7" s="1103">
        <v>405</v>
      </c>
      <c r="AB7" s="1103"/>
      <c r="AC7" s="1103"/>
      <c r="AD7" s="1103"/>
      <c r="AE7" s="1104"/>
      <c r="AF7" s="1105">
        <v>368</v>
      </c>
      <c r="AG7" s="1106"/>
      <c r="AH7" s="1106"/>
      <c r="AI7" s="1106"/>
      <c r="AJ7" s="1107"/>
      <c r="AK7" s="1108">
        <v>262707</v>
      </c>
      <c r="AL7" s="1109"/>
      <c r="AM7" s="1109"/>
      <c r="AN7" s="1109"/>
      <c r="AO7" s="1109"/>
      <c r="AP7" s="1109">
        <v>4979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563</v>
      </c>
      <c r="BS7" s="1099" t="s">
        <v>564</v>
      </c>
      <c r="BT7" s="1100"/>
      <c r="BU7" s="1100"/>
      <c r="BV7" s="1100"/>
      <c r="BW7" s="1100"/>
      <c r="BX7" s="1100"/>
      <c r="BY7" s="1100"/>
      <c r="BZ7" s="1100"/>
      <c r="CA7" s="1100"/>
      <c r="CB7" s="1100"/>
      <c r="CC7" s="1100"/>
      <c r="CD7" s="1100"/>
      <c r="CE7" s="1100"/>
      <c r="CF7" s="1100"/>
      <c r="CG7" s="1112"/>
      <c r="CH7" s="1096">
        <v>0</v>
      </c>
      <c r="CI7" s="1097"/>
      <c r="CJ7" s="1097"/>
      <c r="CK7" s="1097"/>
      <c r="CL7" s="1098"/>
      <c r="CM7" s="1096">
        <v>143</v>
      </c>
      <c r="CN7" s="1097"/>
      <c r="CO7" s="1097"/>
      <c r="CP7" s="1097"/>
      <c r="CQ7" s="1098"/>
      <c r="CR7" s="1096">
        <v>3</v>
      </c>
      <c r="CS7" s="1097"/>
      <c r="CT7" s="1097"/>
      <c r="CU7" s="1097"/>
      <c r="CV7" s="1098"/>
      <c r="CW7" s="1096" t="s">
        <v>552</v>
      </c>
      <c r="CX7" s="1097"/>
      <c r="CY7" s="1097"/>
      <c r="CZ7" s="1097"/>
      <c r="DA7" s="1098"/>
      <c r="DB7" s="1096">
        <v>263</v>
      </c>
      <c r="DC7" s="1097"/>
      <c r="DD7" s="1097"/>
      <c r="DE7" s="1097"/>
      <c r="DF7" s="1098"/>
      <c r="DG7" s="1096" t="s">
        <v>552</v>
      </c>
      <c r="DH7" s="1097"/>
      <c r="DI7" s="1097"/>
      <c r="DJ7" s="1097"/>
      <c r="DK7" s="1098"/>
      <c r="DL7" s="1096" t="s">
        <v>552</v>
      </c>
      <c r="DM7" s="1097"/>
      <c r="DN7" s="1097"/>
      <c r="DO7" s="1097"/>
      <c r="DP7" s="1098"/>
      <c r="DQ7" s="1096" t="s">
        <v>552</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v>
      </c>
      <c r="R8" s="1039"/>
      <c r="S8" s="1039"/>
      <c r="T8" s="1039"/>
      <c r="U8" s="1039"/>
      <c r="V8" s="1039">
        <v>5</v>
      </c>
      <c r="W8" s="1039"/>
      <c r="X8" s="1039"/>
      <c r="Y8" s="1039"/>
      <c r="Z8" s="1039"/>
      <c r="AA8" s="1039">
        <v>0</v>
      </c>
      <c r="AB8" s="1039"/>
      <c r="AC8" s="1039"/>
      <c r="AD8" s="1039"/>
      <c r="AE8" s="1040"/>
      <c r="AF8" s="1035">
        <v>0</v>
      </c>
      <c r="AG8" s="1036"/>
      <c r="AH8" s="1036"/>
      <c r="AI8" s="1036"/>
      <c r="AJ8" s="1037"/>
      <c r="AK8" s="1080" t="s">
        <v>551</v>
      </c>
      <c r="AL8" s="1081"/>
      <c r="AM8" s="1081"/>
      <c r="AN8" s="1081"/>
      <c r="AO8" s="1081"/>
      <c r="AP8" s="1081" t="s">
        <v>551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4</v>
      </c>
      <c r="R9" s="1039"/>
      <c r="S9" s="1039"/>
      <c r="T9" s="1039"/>
      <c r="U9" s="1039"/>
      <c r="V9" s="1039">
        <v>4</v>
      </c>
      <c r="W9" s="1039"/>
      <c r="X9" s="1039"/>
      <c r="Y9" s="1039"/>
      <c r="Z9" s="1039"/>
      <c r="AA9" s="1039" t="s">
        <v>551</v>
      </c>
      <c r="AB9" s="1039"/>
      <c r="AC9" s="1039"/>
      <c r="AD9" s="1039"/>
      <c r="AE9" s="1040"/>
      <c r="AF9" s="1035" t="s">
        <v>121</v>
      </c>
      <c r="AG9" s="1036"/>
      <c r="AH9" s="1036"/>
      <c r="AI9" s="1036"/>
      <c r="AJ9" s="1037"/>
      <c r="AK9" s="1080">
        <v>3</v>
      </c>
      <c r="AL9" s="1081"/>
      <c r="AM9" s="1081"/>
      <c r="AN9" s="1081"/>
      <c r="AO9" s="1081"/>
      <c r="AP9" s="1081" t="s">
        <v>551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6698</v>
      </c>
      <c r="R23" s="1061"/>
      <c r="S23" s="1061"/>
      <c r="T23" s="1061"/>
      <c r="U23" s="1061"/>
      <c r="V23" s="1061">
        <v>6293</v>
      </c>
      <c r="W23" s="1061"/>
      <c r="X23" s="1061"/>
      <c r="Y23" s="1061"/>
      <c r="Z23" s="1061"/>
      <c r="AA23" s="1061">
        <v>405</v>
      </c>
      <c r="AB23" s="1061"/>
      <c r="AC23" s="1061"/>
      <c r="AD23" s="1061"/>
      <c r="AE23" s="1068"/>
      <c r="AF23" s="1069">
        <v>368</v>
      </c>
      <c r="AG23" s="1061"/>
      <c r="AH23" s="1061"/>
      <c r="AI23" s="1061"/>
      <c r="AJ23" s="1070"/>
      <c r="AK23" s="1071"/>
      <c r="AL23" s="1072"/>
      <c r="AM23" s="1072"/>
      <c r="AN23" s="1072"/>
      <c r="AO23" s="1072"/>
      <c r="AP23" s="1061">
        <v>4979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1701</v>
      </c>
      <c r="R28" s="1051"/>
      <c r="S28" s="1051"/>
      <c r="T28" s="1051"/>
      <c r="U28" s="1051"/>
      <c r="V28" s="1051">
        <v>1682</v>
      </c>
      <c r="W28" s="1051"/>
      <c r="X28" s="1051"/>
      <c r="Y28" s="1051"/>
      <c r="Z28" s="1051"/>
      <c r="AA28" s="1051">
        <v>19</v>
      </c>
      <c r="AB28" s="1051"/>
      <c r="AC28" s="1051"/>
      <c r="AD28" s="1051"/>
      <c r="AE28" s="1052"/>
      <c r="AF28" s="1053">
        <v>19</v>
      </c>
      <c r="AG28" s="1051"/>
      <c r="AH28" s="1051"/>
      <c r="AI28" s="1051"/>
      <c r="AJ28" s="1054"/>
      <c r="AK28" s="1042">
        <v>170</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1617</v>
      </c>
      <c r="R29" s="1039"/>
      <c r="S29" s="1039"/>
      <c r="T29" s="1039"/>
      <c r="U29" s="1039"/>
      <c r="V29" s="1039">
        <v>1495</v>
      </c>
      <c r="W29" s="1039"/>
      <c r="X29" s="1039"/>
      <c r="Y29" s="1039"/>
      <c r="Z29" s="1039"/>
      <c r="AA29" s="1039">
        <v>122</v>
      </c>
      <c r="AB29" s="1039"/>
      <c r="AC29" s="1039"/>
      <c r="AD29" s="1039"/>
      <c r="AE29" s="1040"/>
      <c r="AF29" s="1035">
        <v>122</v>
      </c>
      <c r="AG29" s="1036"/>
      <c r="AH29" s="1036"/>
      <c r="AI29" s="1036"/>
      <c r="AJ29" s="1037"/>
      <c r="AK29" s="980">
        <v>236</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213</v>
      </c>
      <c r="R30" s="1039"/>
      <c r="S30" s="1039"/>
      <c r="T30" s="1039"/>
      <c r="U30" s="1039"/>
      <c r="V30" s="1039">
        <v>210</v>
      </c>
      <c r="W30" s="1039"/>
      <c r="X30" s="1039"/>
      <c r="Y30" s="1039"/>
      <c r="Z30" s="1039"/>
      <c r="AA30" s="1039">
        <v>2</v>
      </c>
      <c r="AB30" s="1039"/>
      <c r="AC30" s="1039"/>
      <c r="AD30" s="1039"/>
      <c r="AE30" s="1040"/>
      <c r="AF30" s="1035">
        <v>2</v>
      </c>
      <c r="AG30" s="1036"/>
      <c r="AH30" s="1036"/>
      <c r="AI30" s="1036"/>
      <c r="AJ30" s="1037"/>
      <c r="AK30" s="980">
        <v>57</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10</v>
      </c>
      <c r="R31" s="1039"/>
      <c r="S31" s="1039"/>
      <c r="T31" s="1039"/>
      <c r="U31" s="1039"/>
      <c r="V31" s="1039">
        <v>5</v>
      </c>
      <c r="W31" s="1039"/>
      <c r="X31" s="1039"/>
      <c r="Y31" s="1039"/>
      <c r="Z31" s="1039"/>
      <c r="AA31" s="1039">
        <v>5</v>
      </c>
      <c r="AB31" s="1039"/>
      <c r="AC31" s="1039"/>
      <c r="AD31" s="1039"/>
      <c r="AE31" s="1040"/>
      <c r="AF31" s="1035">
        <v>5</v>
      </c>
      <c r="AG31" s="1036"/>
      <c r="AH31" s="1036"/>
      <c r="AI31" s="1036"/>
      <c r="AJ31" s="1037"/>
      <c r="AK31" s="980">
        <v>1</v>
      </c>
      <c r="AL31" s="971"/>
      <c r="AM31" s="971"/>
      <c r="AN31" s="971"/>
      <c r="AO31" s="971"/>
      <c r="AP31" s="971" t="s">
        <v>552</v>
      </c>
      <c r="AQ31" s="971"/>
      <c r="AR31" s="971"/>
      <c r="AS31" s="971"/>
      <c r="AT31" s="971"/>
      <c r="AU31" s="971" t="s">
        <v>552</v>
      </c>
      <c r="AV31" s="971"/>
      <c r="AW31" s="971"/>
      <c r="AX31" s="971"/>
      <c r="AY31" s="971"/>
      <c r="AZ31" s="1041" t="s">
        <v>552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245</v>
      </c>
      <c r="R32" s="1039"/>
      <c r="S32" s="1039"/>
      <c r="T32" s="1039"/>
      <c r="U32" s="1039"/>
      <c r="V32" s="1039">
        <v>225</v>
      </c>
      <c r="W32" s="1039"/>
      <c r="X32" s="1039"/>
      <c r="Y32" s="1039"/>
      <c r="Z32" s="1039"/>
      <c r="AA32" s="1039">
        <v>21</v>
      </c>
      <c r="AB32" s="1039"/>
      <c r="AC32" s="1039"/>
      <c r="AD32" s="1039"/>
      <c r="AE32" s="1040"/>
      <c r="AF32" s="1035">
        <v>545</v>
      </c>
      <c r="AG32" s="1036"/>
      <c r="AH32" s="1036"/>
      <c r="AI32" s="1036"/>
      <c r="AJ32" s="1037"/>
      <c r="AK32" s="980">
        <v>174</v>
      </c>
      <c r="AL32" s="971"/>
      <c r="AM32" s="971"/>
      <c r="AN32" s="971"/>
      <c r="AO32" s="971"/>
      <c r="AP32" s="971">
        <v>855</v>
      </c>
      <c r="AQ32" s="971"/>
      <c r="AR32" s="971"/>
      <c r="AS32" s="971"/>
      <c r="AT32" s="971"/>
      <c r="AU32" s="971" t="s">
        <v>553</v>
      </c>
      <c r="AV32" s="971"/>
      <c r="AW32" s="971"/>
      <c r="AX32" s="971"/>
      <c r="AY32" s="971"/>
      <c r="AZ32" s="1041" t="s">
        <v>553</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237</v>
      </c>
      <c r="R33" s="1039"/>
      <c r="S33" s="1039"/>
      <c r="T33" s="1039"/>
      <c r="U33" s="1039"/>
      <c r="V33" s="1039">
        <v>190</v>
      </c>
      <c r="W33" s="1039"/>
      <c r="X33" s="1039"/>
      <c r="Y33" s="1039"/>
      <c r="Z33" s="1039"/>
      <c r="AA33" s="1039">
        <v>46</v>
      </c>
      <c r="AB33" s="1039"/>
      <c r="AC33" s="1039"/>
      <c r="AD33" s="1039"/>
      <c r="AE33" s="1040"/>
      <c r="AF33" s="1035">
        <v>9</v>
      </c>
      <c r="AG33" s="1036"/>
      <c r="AH33" s="1036"/>
      <c r="AI33" s="1036"/>
      <c r="AJ33" s="1037"/>
      <c r="AK33" s="980">
        <v>36</v>
      </c>
      <c r="AL33" s="971"/>
      <c r="AM33" s="971"/>
      <c r="AN33" s="971"/>
      <c r="AO33" s="971"/>
      <c r="AP33" s="971">
        <v>1946</v>
      </c>
      <c r="AQ33" s="971"/>
      <c r="AR33" s="971"/>
      <c r="AS33" s="971"/>
      <c r="AT33" s="971"/>
      <c r="AU33" s="971">
        <v>1876</v>
      </c>
      <c r="AV33" s="971"/>
      <c r="AW33" s="971"/>
      <c r="AX33" s="971"/>
      <c r="AY33" s="971"/>
      <c r="AZ33" s="1041" t="s">
        <v>553</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703</v>
      </c>
      <c r="AG63" s="959"/>
      <c r="AH63" s="959"/>
      <c r="AI63" s="959"/>
      <c r="AJ63" s="1022"/>
      <c r="AK63" s="1023"/>
      <c r="AL63" s="963"/>
      <c r="AM63" s="963"/>
      <c r="AN63" s="963"/>
      <c r="AO63" s="963"/>
      <c r="AP63" s="959">
        <v>2801</v>
      </c>
      <c r="AQ63" s="959"/>
      <c r="AR63" s="959"/>
      <c r="AS63" s="959"/>
      <c r="AT63" s="959"/>
      <c r="AU63" s="959">
        <v>1876</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554</v>
      </c>
      <c r="C68" s="986"/>
      <c r="D68" s="986"/>
      <c r="E68" s="986"/>
      <c r="F68" s="986"/>
      <c r="G68" s="986"/>
      <c r="H68" s="986"/>
      <c r="I68" s="986"/>
      <c r="J68" s="986"/>
      <c r="K68" s="986"/>
      <c r="L68" s="986"/>
      <c r="M68" s="986"/>
      <c r="N68" s="986"/>
      <c r="O68" s="986"/>
      <c r="P68" s="987"/>
      <c r="Q68" s="988">
        <v>2</v>
      </c>
      <c r="R68" s="982"/>
      <c r="S68" s="982"/>
      <c r="T68" s="982"/>
      <c r="U68" s="982"/>
      <c r="V68" s="982">
        <v>1</v>
      </c>
      <c r="W68" s="982"/>
      <c r="X68" s="982"/>
      <c r="Y68" s="982"/>
      <c r="Z68" s="982"/>
      <c r="AA68" s="982">
        <v>1</v>
      </c>
      <c r="AB68" s="982"/>
      <c r="AC68" s="982"/>
      <c r="AD68" s="982"/>
      <c r="AE68" s="982"/>
      <c r="AF68" s="982">
        <v>1</v>
      </c>
      <c r="AG68" s="982"/>
      <c r="AH68" s="982"/>
      <c r="AI68" s="982"/>
      <c r="AJ68" s="982"/>
      <c r="AK68" s="982" t="s">
        <v>553</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555</v>
      </c>
      <c r="C69" s="975"/>
      <c r="D69" s="975"/>
      <c r="E69" s="975"/>
      <c r="F69" s="975"/>
      <c r="G69" s="975"/>
      <c r="H69" s="975"/>
      <c r="I69" s="975"/>
      <c r="J69" s="975"/>
      <c r="K69" s="975"/>
      <c r="L69" s="975"/>
      <c r="M69" s="975"/>
      <c r="N69" s="975"/>
      <c r="O69" s="975"/>
      <c r="P69" s="976"/>
      <c r="Q69" s="977">
        <v>4557</v>
      </c>
      <c r="R69" s="971"/>
      <c r="S69" s="971"/>
      <c r="T69" s="971"/>
      <c r="U69" s="971"/>
      <c r="V69" s="971">
        <v>3585</v>
      </c>
      <c r="W69" s="971"/>
      <c r="X69" s="971"/>
      <c r="Y69" s="971"/>
      <c r="Z69" s="971"/>
      <c r="AA69" s="971">
        <v>972</v>
      </c>
      <c r="AB69" s="971"/>
      <c r="AC69" s="971"/>
      <c r="AD69" s="971"/>
      <c r="AE69" s="971"/>
      <c r="AF69" s="971">
        <v>972</v>
      </c>
      <c r="AG69" s="971"/>
      <c r="AH69" s="971"/>
      <c r="AI69" s="971"/>
      <c r="AJ69" s="971"/>
      <c r="AK69" s="971">
        <v>2</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556</v>
      </c>
      <c r="C70" s="975"/>
      <c r="D70" s="975"/>
      <c r="E70" s="975"/>
      <c r="F70" s="975"/>
      <c r="G70" s="975"/>
      <c r="H70" s="975"/>
      <c r="I70" s="975"/>
      <c r="J70" s="975"/>
      <c r="K70" s="975"/>
      <c r="L70" s="975"/>
      <c r="M70" s="975"/>
      <c r="N70" s="975"/>
      <c r="O70" s="975"/>
      <c r="P70" s="976"/>
      <c r="Q70" s="977">
        <v>101</v>
      </c>
      <c r="R70" s="971"/>
      <c r="S70" s="971"/>
      <c r="T70" s="971"/>
      <c r="U70" s="971"/>
      <c r="V70" s="971">
        <v>70</v>
      </c>
      <c r="W70" s="971"/>
      <c r="X70" s="971"/>
      <c r="Y70" s="971"/>
      <c r="Z70" s="971"/>
      <c r="AA70" s="971">
        <v>31</v>
      </c>
      <c r="AB70" s="971"/>
      <c r="AC70" s="971"/>
      <c r="AD70" s="971"/>
      <c r="AE70" s="971"/>
      <c r="AF70" s="971">
        <v>31</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557</v>
      </c>
      <c r="C71" s="975"/>
      <c r="D71" s="975"/>
      <c r="E71" s="975"/>
      <c r="F71" s="975"/>
      <c r="G71" s="975"/>
      <c r="H71" s="975"/>
      <c r="I71" s="975"/>
      <c r="J71" s="975"/>
      <c r="K71" s="975"/>
      <c r="L71" s="975"/>
      <c r="M71" s="975"/>
      <c r="N71" s="975"/>
      <c r="O71" s="975"/>
      <c r="P71" s="976"/>
      <c r="Q71" s="977">
        <v>80</v>
      </c>
      <c r="R71" s="971"/>
      <c r="S71" s="971"/>
      <c r="T71" s="971"/>
      <c r="U71" s="971"/>
      <c r="V71" s="971">
        <v>73</v>
      </c>
      <c r="W71" s="971"/>
      <c r="X71" s="971"/>
      <c r="Y71" s="971"/>
      <c r="Z71" s="971"/>
      <c r="AA71" s="971">
        <v>7</v>
      </c>
      <c r="AB71" s="971"/>
      <c r="AC71" s="971"/>
      <c r="AD71" s="971"/>
      <c r="AE71" s="971"/>
      <c r="AF71" s="971">
        <v>7</v>
      </c>
      <c r="AG71" s="971"/>
      <c r="AH71" s="971"/>
      <c r="AI71" s="971"/>
      <c r="AJ71" s="971"/>
      <c r="AK71" s="971">
        <v>20</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558</v>
      </c>
      <c r="C72" s="975"/>
      <c r="D72" s="975"/>
      <c r="E72" s="975"/>
      <c r="F72" s="975"/>
      <c r="G72" s="975"/>
      <c r="H72" s="975"/>
      <c r="I72" s="975"/>
      <c r="J72" s="975"/>
      <c r="K72" s="975"/>
      <c r="L72" s="975"/>
      <c r="M72" s="975"/>
      <c r="N72" s="975"/>
      <c r="O72" s="975"/>
      <c r="P72" s="976"/>
      <c r="Q72" s="977">
        <v>141377</v>
      </c>
      <c r="R72" s="971"/>
      <c r="S72" s="971"/>
      <c r="T72" s="971"/>
      <c r="U72" s="971"/>
      <c r="V72" s="971">
        <v>138807</v>
      </c>
      <c r="W72" s="971"/>
      <c r="X72" s="971"/>
      <c r="Y72" s="971"/>
      <c r="Z72" s="971"/>
      <c r="AA72" s="971">
        <v>2570</v>
      </c>
      <c r="AB72" s="971"/>
      <c r="AC72" s="971"/>
      <c r="AD72" s="971"/>
      <c r="AE72" s="971"/>
      <c r="AF72" s="971">
        <v>2570</v>
      </c>
      <c r="AG72" s="971"/>
      <c r="AH72" s="971"/>
      <c r="AI72" s="971"/>
      <c r="AJ72" s="971"/>
      <c r="AK72" s="971" t="s">
        <v>553</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559</v>
      </c>
      <c r="C73" s="975"/>
      <c r="D73" s="975"/>
      <c r="E73" s="975"/>
      <c r="F73" s="975"/>
      <c r="G73" s="975"/>
      <c r="H73" s="975"/>
      <c r="I73" s="975"/>
      <c r="J73" s="975"/>
      <c r="K73" s="975"/>
      <c r="L73" s="975"/>
      <c r="M73" s="975"/>
      <c r="N73" s="975"/>
      <c r="O73" s="975"/>
      <c r="P73" s="976"/>
      <c r="Q73" s="977">
        <v>2370</v>
      </c>
      <c r="R73" s="971"/>
      <c r="S73" s="971"/>
      <c r="T73" s="971"/>
      <c r="U73" s="971"/>
      <c r="V73" s="971">
        <v>1995</v>
      </c>
      <c r="W73" s="971"/>
      <c r="X73" s="971"/>
      <c r="Y73" s="971"/>
      <c r="Z73" s="971"/>
      <c r="AA73" s="971">
        <v>375</v>
      </c>
      <c r="AB73" s="971"/>
      <c r="AC73" s="971"/>
      <c r="AD73" s="971"/>
      <c r="AE73" s="971"/>
      <c r="AF73" s="971">
        <v>320</v>
      </c>
      <c r="AG73" s="971"/>
      <c r="AH73" s="971"/>
      <c r="AI73" s="971"/>
      <c r="AJ73" s="971"/>
      <c r="AK73" s="971">
        <v>149</v>
      </c>
      <c r="AL73" s="971"/>
      <c r="AM73" s="971"/>
      <c r="AN73" s="971"/>
      <c r="AO73" s="971"/>
      <c r="AP73" s="971">
        <v>10</v>
      </c>
      <c r="AQ73" s="971"/>
      <c r="AR73" s="971"/>
      <c r="AS73" s="971"/>
      <c r="AT73" s="971"/>
      <c r="AU73" s="971">
        <v>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560</v>
      </c>
      <c r="C74" s="975"/>
      <c r="D74" s="975"/>
      <c r="E74" s="975"/>
      <c r="F74" s="975"/>
      <c r="G74" s="975"/>
      <c r="H74" s="975"/>
      <c r="I74" s="975"/>
      <c r="J74" s="975"/>
      <c r="K74" s="975"/>
      <c r="L74" s="975"/>
      <c r="M74" s="975"/>
      <c r="N74" s="975"/>
      <c r="O74" s="975"/>
      <c r="P74" s="976"/>
      <c r="Q74" s="977">
        <v>371</v>
      </c>
      <c r="R74" s="971"/>
      <c r="S74" s="971"/>
      <c r="T74" s="971"/>
      <c r="U74" s="971"/>
      <c r="V74" s="971">
        <v>364</v>
      </c>
      <c r="W74" s="971"/>
      <c r="X74" s="971"/>
      <c r="Y74" s="971"/>
      <c r="Z74" s="971"/>
      <c r="AA74" s="971">
        <v>7</v>
      </c>
      <c r="AB74" s="971"/>
      <c r="AC74" s="971"/>
      <c r="AD74" s="971"/>
      <c r="AE74" s="971"/>
      <c r="AF74" s="971">
        <v>7</v>
      </c>
      <c r="AG74" s="971"/>
      <c r="AH74" s="971"/>
      <c r="AI74" s="971"/>
      <c r="AJ74" s="971"/>
      <c r="AK74" s="971" t="s">
        <v>562</v>
      </c>
      <c r="AL74" s="971"/>
      <c r="AM74" s="971"/>
      <c r="AN74" s="971"/>
      <c r="AO74" s="971"/>
      <c r="AP74" s="971" t="s">
        <v>562</v>
      </c>
      <c r="AQ74" s="971"/>
      <c r="AR74" s="971"/>
      <c r="AS74" s="971"/>
      <c r="AT74" s="971"/>
      <c r="AU74" s="971" t="s">
        <v>562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561</v>
      </c>
      <c r="C75" s="975"/>
      <c r="D75" s="975"/>
      <c r="E75" s="975"/>
      <c r="F75" s="975"/>
      <c r="G75" s="975"/>
      <c r="H75" s="975"/>
      <c r="I75" s="975"/>
      <c r="J75" s="975"/>
      <c r="K75" s="975"/>
      <c r="L75" s="975"/>
      <c r="M75" s="975"/>
      <c r="N75" s="975"/>
      <c r="O75" s="975"/>
      <c r="P75" s="976"/>
      <c r="Q75" s="978">
        <v>11706</v>
      </c>
      <c r="R75" s="979"/>
      <c r="S75" s="979"/>
      <c r="T75" s="979"/>
      <c r="U75" s="980"/>
      <c r="V75" s="981">
        <v>11704</v>
      </c>
      <c r="W75" s="979"/>
      <c r="X75" s="979"/>
      <c r="Y75" s="979"/>
      <c r="Z75" s="980"/>
      <c r="AA75" s="981">
        <v>2</v>
      </c>
      <c r="AB75" s="979"/>
      <c r="AC75" s="979"/>
      <c r="AD75" s="979"/>
      <c r="AE75" s="980"/>
      <c r="AF75" s="981">
        <v>2</v>
      </c>
      <c r="AG75" s="979"/>
      <c r="AH75" s="979"/>
      <c r="AI75" s="979"/>
      <c r="AJ75" s="980"/>
      <c r="AK75" s="981" t="s">
        <v>562</v>
      </c>
      <c r="AL75" s="979"/>
      <c r="AM75" s="979"/>
      <c r="AN75" s="979"/>
      <c r="AO75" s="980"/>
      <c r="AP75" s="981" t="s">
        <v>562</v>
      </c>
      <c r="AQ75" s="979"/>
      <c r="AR75" s="979"/>
      <c r="AS75" s="979"/>
      <c r="AT75" s="980"/>
      <c r="AU75" s="981" t="s">
        <v>562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3910</v>
      </c>
      <c r="AG88" s="959"/>
      <c r="AH88" s="959"/>
      <c r="AI88" s="959"/>
      <c r="AJ88" s="959"/>
      <c r="AK88" s="963"/>
      <c r="AL88" s="963"/>
      <c r="AM88" s="963"/>
      <c r="AN88" s="963"/>
      <c r="AO88" s="963"/>
      <c r="AP88" s="959">
        <v>10</v>
      </c>
      <c r="AQ88" s="959"/>
      <c r="AR88" s="959"/>
      <c r="AS88" s="959"/>
      <c r="AT88" s="959"/>
      <c r="AU88" s="959">
        <v>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491</v>
      </c>
      <c r="CX102" s="953"/>
      <c r="CY102" s="953"/>
      <c r="CZ102" s="953"/>
      <c r="DA102" s="954"/>
      <c r="DB102" s="952">
        <v>263</v>
      </c>
      <c r="DC102" s="953"/>
      <c r="DD102" s="953"/>
      <c r="DE102" s="953"/>
      <c r="DF102" s="954"/>
      <c r="DG102" s="952" t="s">
        <v>491</v>
      </c>
      <c r="DH102" s="953"/>
      <c r="DI102" s="953"/>
      <c r="DJ102" s="953"/>
      <c r="DK102" s="954"/>
      <c r="DL102" s="952" t="s">
        <v>491</v>
      </c>
      <c r="DM102" s="953"/>
      <c r="DN102" s="953"/>
      <c r="DO102" s="953"/>
      <c r="DP102" s="954"/>
      <c r="DQ102" s="952" t="s">
        <v>491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380399</v>
      </c>
      <c r="AB110" s="889"/>
      <c r="AC110" s="889"/>
      <c r="AD110" s="889"/>
      <c r="AE110" s="890"/>
      <c r="AF110" s="891">
        <v>418263</v>
      </c>
      <c r="AG110" s="889"/>
      <c r="AH110" s="889"/>
      <c r="AI110" s="889"/>
      <c r="AJ110" s="890"/>
      <c r="AK110" s="891">
        <v>437278</v>
      </c>
      <c r="AL110" s="889"/>
      <c r="AM110" s="889"/>
      <c r="AN110" s="889"/>
      <c r="AO110" s="890"/>
      <c r="AP110" s="892">
        <v>11.8</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5691897</v>
      </c>
      <c r="BR110" s="842"/>
      <c r="BS110" s="842"/>
      <c r="BT110" s="842"/>
      <c r="BU110" s="842"/>
      <c r="BV110" s="842">
        <v>5251748</v>
      </c>
      <c r="BW110" s="842"/>
      <c r="BX110" s="842"/>
      <c r="BY110" s="842"/>
      <c r="BZ110" s="842"/>
      <c r="CA110" s="842">
        <v>4979370</v>
      </c>
      <c r="CB110" s="842"/>
      <c r="CC110" s="842"/>
      <c r="CD110" s="842"/>
      <c r="CE110" s="842"/>
      <c r="CF110" s="866">
        <v>133.9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1982132</v>
      </c>
      <c r="BR112" s="817"/>
      <c r="BS112" s="817"/>
      <c r="BT112" s="817"/>
      <c r="BU112" s="817"/>
      <c r="BV112" s="817">
        <v>1969421</v>
      </c>
      <c r="BW112" s="817"/>
      <c r="BX112" s="817"/>
      <c r="BY112" s="817"/>
      <c r="BZ112" s="817"/>
      <c r="CA112" s="817">
        <v>1875693</v>
      </c>
      <c r="CB112" s="817"/>
      <c r="CC112" s="817"/>
      <c r="CD112" s="817"/>
      <c r="CE112" s="817"/>
      <c r="CF112" s="875">
        <v>50.4</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142949</v>
      </c>
      <c r="AB113" s="919"/>
      <c r="AC113" s="919"/>
      <c r="AD113" s="919"/>
      <c r="AE113" s="920"/>
      <c r="AF113" s="921">
        <v>147442</v>
      </c>
      <c r="AG113" s="919"/>
      <c r="AH113" s="919"/>
      <c r="AI113" s="919"/>
      <c r="AJ113" s="920"/>
      <c r="AK113" s="921">
        <v>137035</v>
      </c>
      <c r="AL113" s="919"/>
      <c r="AM113" s="919"/>
      <c r="AN113" s="919"/>
      <c r="AO113" s="920"/>
      <c r="AP113" s="922">
        <v>3.7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1886</v>
      </c>
      <c r="BR113" s="817"/>
      <c r="BS113" s="817"/>
      <c r="BT113" s="817"/>
      <c r="BU113" s="817"/>
      <c r="BV113" s="817">
        <v>1616</v>
      </c>
      <c r="BW113" s="817"/>
      <c r="BX113" s="817"/>
      <c r="BY113" s="817"/>
      <c r="BZ113" s="817"/>
      <c r="CA113" s="817">
        <v>1348</v>
      </c>
      <c r="CB113" s="817"/>
      <c r="CC113" s="817"/>
      <c r="CD113" s="817"/>
      <c r="CE113" s="817"/>
      <c r="CF113" s="875">
        <v>0</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5008</v>
      </c>
      <c r="AB114" s="780"/>
      <c r="AC114" s="780"/>
      <c r="AD114" s="780"/>
      <c r="AE114" s="781"/>
      <c r="AF114" s="782">
        <v>269</v>
      </c>
      <c r="AG114" s="780"/>
      <c r="AH114" s="780"/>
      <c r="AI114" s="780"/>
      <c r="AJ114" s="781"/>
      <c r="AK114" s="782">
        <v>269</v>
      </c>
      <c r="AL114" s="780"/>
      <c r="AM114" s="780"/>
      <c r="AN114" s="780"/>
      <c r="AO114" s="781"/>
      <c r="AP114" s="824">
        <v>0</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354179</v>
      </c>
      <c r="BR114" s="817"/>
      <c r="BS114" s="817"/>
      <c r="BT114" s="817"/>
      <c r="BU114" s="817"/>
      <c r="BV114" s="817">
        <v>338058</v>
      </c>
      <c r="BW114" s="817"/>
      <c r="BX114" s="817"/>
      <c r="BY114" s="817"/>
      <c r="BZ114" s="817"/>
      <c r="CA114" s="817">
        <v>315287</v>
      </c>
      <c r="CB114" s="817"/>
      <c r="CC114" s="817"/>
      <c r="CD114" s="817"/>
      <c r="CE114" s="817"/>
      <c r="CF114" s="875">
        <v>8.5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528356</v>
      </c>
      <c r="AB117" s="903"/>
      <c r="AC117" s="903"/>
      <c r="AD117" s="903"/>
      <c r="AE117" s="904"/>
      <c r="AF117" s="905">
        <v>565974</v>
      </c>
      <c r="AG117" s="903"/>
      <c r="AH117" s="903"/>
      <c r="AI117" s="903"/>
      <c r="AJ117" s="904"/>
      <c r="AK117" s="905">
        <v>574582</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8030094</v>
      </c>
      <c r="BR119" s="845"/>
      <c r="BS119" s="845"/>
      <c r="BT119" s="845"/>
      <c r="BU119" s="845"/>
      <c r="BV119" s="845">
        <v>7560843</v>
      </c>
      <c r="BW119" s="845"/>
      <c r="BX119" s="845"/>
      <c r="BY119" s="845"/>
      <c r="BZ119" s="845"/>
      <c r="CA119" s="845">
        <v>7171698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3544373</v>
      </c>
      <c r="BR120" s="842"/>
      <c r="BS120" s="842"/>
      <c r="BT120" s="842"/>
      <c r="BU120" s="842"/>
      <c r="BV120" s="842">
        <v>3801039</v>
      </c>
      <c r="BW120" s="842"/>
      <c r="BX120" s="842"/>
      <c r="BY120" s="842"/>
      <c r="BZ120" s="842"/>
      <c r="CA120" s="842">
        <v>3873406</v>
      </c>
      <c r="CB120" s="842"/>
      <c r="CC120" s="842"/>
      <c r="CD120" s="842"/>
      <c r="CE120" s="842"/>
      <c r="CF120" s="866">
        <v>104.1</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1875693</v>
      </c>
      <c r="DR120" s="842"/>
      <c r="DS120" s="842"/>
      <c r="DT120" s="842"/>
      <c r="DU120" s="842"/>
      <c r="DV120" s="843">
        <v>50.4</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52806</v>
      </c>
      <c r="BR121" s="817"/>
      <c r="BS121" s="817"/>
      <c r="BT121" s="817"/>
      <c r="BU121" s="817"/>
      <c r="BV121" s="817">
        <v>42439</v>
      </c>
      <c r="BW121" s="817"/>
      <c r="BX121" s="817"/>
      <c r="BY121" s="817"/>
      <c r="BZ121" s="817"/>
      <c r="CA121" s="817">
        <v>37085</v>
      </c>
      <c r="CB121" s="817"/>
      <c r="CC121" s="817"/>
      <c r="CD121" s="817"/>
      <c r="CE121" s="817"/>
      <c r="CF121" s="875">
        <v>1</v>
      </c>
      <c r="CG121" s="876"/>
      <c r="CH121" s="876"/>
      <c r="CI121" s="876"/>
      <c r="CJ121" s="876"/>
      <c r="CK121" s="869"/>
      <c r="CL121" s="855"/>
      <c r="CM121" s="855"/>
      <c r="CN121" s="855"/>
      <c r="CO121" s="856"/>
      <c r="CP121" s="835" t="s">
        <v>450</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4533207</v>
      </c>
      <c r="BR122" s="845"/>
      <c r="BS122" s="845"/>
      <c r="BT122" s="845"/>
      <c r="BU122" s="845"/>
      <c r="BV122" s="845">
        <v>4313632</v>
      </c>
      <c r="BW122" s="845"/>
      <c r="BX122" s="845"/>
      <c r="BY122" s="845"/>
      <c r="BZ122" s="845"/>
      <c r="CA122" s="845">
        <v>4111163</v>
      </c>
      <c r="CB122" s="845"/>
      <c r="CC122" s="845"/>
      <c r="CD122" s="845"/>
      <c r="CE122" s="845"/>
      <c r="CF122" s="846">
        <v>110.5</v>
      </c>
      <c r="CG122" s="847"/>
      <c r="CH122" s="847"/>
      <c r="CI122" s="847"/>
      <c r="CJ122" s="847"/>
      <c r="CK122" s="869"/>
      <c r="CL122" s="855"/>
      <c r="CM122" s="855"/>
      <c r="CN122" s="855"/>
      <c r="CO122" s="856"/>
      <c r="CP122" s="835" t="s">
        <v>452</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8130386</v>
      </c>
      <c r="BR123" s="833"/>
      <c r="BS123" s="833"/>
      <c r="BT123" s="833"/>
      <c r="BU123" s="833"/>
      <c r="BV123" s="833">
        <v>8157110</v>
      </c>
      <c r="BW123" s="833"/>
      <c r="BX123" s="833"/>
      <c r="BY123" s="833"/>
      <c r="BZ123" s="833"/>
      <c r="CA123" s="833">
        <v>8021654</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1982132</v>
      </c>
      <c r="DH124" s="764"/>
      <c r="DI124" s="764"/>
      <c r="DJ124" s="764"/>
      <c r="DK124" s="765"/>
      <c r="DL124" s="766">
        <v>1969421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10677</v>
      </c>
      <c r="AB128" s="801"/>
      <c r="AC128" s="801"/>
      <c r="AD128" s="801"/>
      <c r="AE128" s="802"/>
      <c r="AF128" s="803">
        <v>11009</v>
      </c>
      <c r="AG128" s="801"/>
      <c r="AH128" s="801"/>
      <c r="AI128" s="801"/>
      <c r="AJ128" s="802"/>
      <c r="AK128" s="803">
        <v>5825</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4051881</v>
      </c>
      <c r="AB129" s="780"/>
      <c r="AC129" s="780"/>
      <c r="AD129" s="780"/>
      <c r="AE129" s="781"/>
      <c r="AF129" s="782">
        <v>4014589</v>
      </c>
      <c r="AG129" s="780"/>
      <c r="AH129" s="780"/>
      <c r="AI129" s="780"/>
      <c r="AJ129" s="781"/>
      <c r="AK129" s="782">
        <v>4064073</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370429</v>
      </c>
      <c r="AB130" s="780"/>
      <c r="AC130" s="780"/>
      <c r="AD130" s="780"/>
      <c r="AE130" s="781"/>
      <c r="AF130" s="782">
        <v>369360</v>
      </c>
      <c r="AG130" s="780"/>
      <c r="AH130" s="780"/>
      <c r="AI130" s="780"/>
      <c r="AJ130" s="781"/>
      <c r="AK130" s="782">
        <v>344569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3681452</v>
      </c>
      <c r="AB131" s="764"/>
      <c r="AC131" s="764"/>
      <c r="AD131" s="764"/>
      <c r="AE131" s="765"/>
      <c r="AF131" s="766">
        <v>3645229</v>
      </c>
      <c r="AG131" s="764"/>
      <c r="AH131" s="764"/>
      <c r="AI131" s="764"/>
      <c r="AJ131" s="765"/>
      <c r="AK131" s="766">
        <v>3719504</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3.9997805209999999</v>
      </c>
      <c r="AB132" s="745"/>
      <c r="AC132" s="745"/>
      <c r="AD132" s="745"/>
      <c r="AE132" s="746"/>
      <c r="AF132" s="747">
        <v>5.0917240039999996</v>
      </c>
      <c r="AG132" s="745"/>
      <c r="AH132" s="745"/>
      <c r="AI132" s="745"/>
      <c r="AJ132" s="746"/>
      <c r="AK132" s="747">
        <v>6.0273627879999996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4.8</v>
      </c>
      <c r="AB133" s="724"/>
      <c r="AC133" s="724"/>
      <c r="AD133" s="724"/>
      <c r="AE133" s="725"/>
      <c r="AF133" s="723">
        <v>4.3</v>
      </c>
      <c r="AG133" s="724"/>
      <c r="AH133" s="724"/>
      <c r="AI133" s="724"/>
      <c r="AJ133" s="725"/>
      <c r="AK133" s="723">
        <v>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tR+uKFfMgKtQXXXLFv6nDaAKbpuSpVrQzzgsD47rbUM+2UNvBv1zkjQjaOawIJUgqKvMgtJB/hb52BhO5+lKg==" saltValue="CcNcf2XtSLmnD147ep5e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5mP6431s6ZqXnWETcCWjaywRJgnUDGqoz6AsJWmBREirCYXQv0yBlrzfudxpbiAv8U+HB/y3Qx0kQ3oTK31w==" saltValue="2TyW6c94oNvnPvxtkba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dsEYPAu1/wy1e/weh3hd3F2wv+jnhwcjRoslonoGrzMzVYdAN74wKIOwiAz89VfSe1wfIO+fFe1ZoL5/84Trw==" saltValue="GRs9zaxDE2m1ANMLGuRU3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1299460</v>
      </c>
      <c r="AP9" s="281">
        <v>100368</v>
      </c>
      <c r="AQ9" s="282">
        <v>111034</v>
      </c>
      <c r="AR9" s="283">
        <v>-9.6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173044</v>
      </c>
      <c r="AP10" s="284">
        <v>13366</v>
      </c>
      <c r="AQ10" s="285">
        <v>15617</v>
      </c>
      <c r="AR10" s="286">
        <v>-14.4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11299</v>
      </c>
      <c r="AP11" s="284">
        <v>873</v>
      </c>
      <c r="AQ11" s="285">
        <v>1538</v>
      </c>
      <c r="AR11" s="286">
        <v>-43.2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0</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80817</v>
      </c>
      <c r="AP13" s="284">
        <v>6242</v>
      </c>
      <c r="AQ13" s="285">
        <v>4378</v>
      </c>
      <c r="AR13" s="286">
        <v>42.6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33548</v>
      </c>
      <c r="AP14" s="284">
        <v>2591</v>
      </c>
      <c r="AQ14" s="285">
        <v>2499</v>
      </c>
      <c r="AR14" s="286">
        <v>3.7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-97138</v>
      </c>
      <c r="AP15" s="284">
        <v>-7503</v>
      </c>
      <c r="AQ15" s="285">
        <v>-6867</v>
      </c>
      <c r="AR15" s="286">
        <v>9.3000000000000007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1501030</v>
      </c>
      <c r="AP16" s="284">
        <v>115937</v>
      </c>
      <c r="AQ16" s="285">
        <v>128199</v>
      </c>
      <c r="AR16" s="286">
        <v>-9.6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9.42</v>
      </c>
      <c r="AP21" s="298">
        <v>10.85</v>
      </c>
      <c r="AQ21" s="299">
        <v>-1.43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96.5</v>
      </c>
      <c r="AP22" s="303">
        <v>96.2</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437278</v>
      </c>
      <c r="AP32" s="312">
        <v>33774</v>
      </c>
      <c r="AQ32" s="313">
        <v>62185</v>
      </c>
      <c r="AR32" s="314">
        <v>-45.7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137035</v>
      </c>
      <c r="AP35" s="312">
        <v>10584</v>
      </c>
      <c r="AQ35" s="313">
        <v>15497</v>
      </c>
      <c r="AR35" s="314">
        <v>-31.7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269</v>
      </c>
      <c r="AP36" s="312">
        <v>21</v>
      </c>
      <c r="AQ36" s="313">
        <v>3842</v>
      </c>
      <c r="AR36" s="314">
        <v>-99.5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491</v>
      </c>
      <c r="AP37" s="312" t="s">
        <v>491</v>
      </c>
      <c r="AQ37" s="313">
        <v>306</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4</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-5825</v>
      </c>
      <c r="AP39" s="312">
        <v>-450</v>
      </c>
      <c r="AQ39" s="313">
        <v>-2250</v>
      </c>
      <c r="AR39" s="314">
        <v>-80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-344569</v>
      </c>
      <c r="AP40" s="312">
        <v>-26614</v>
      </c>
      <c r="AQ40" s="313">
        <v>-52332</v>
      </c>
      <c r="AR40" s="314">
        <v>-49.1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224188</v>
      </c>
      <c r="AP41" s="312">
        <v>17316</v>
      </c>
      <c r="AQ41" s="313">
        <v>27253</v>
      </c>
      <c r="AR41" s="314">
        <v>-36.5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1243057</v>
      </c>
      <c r="AN51" s="334">
        <v>92476</v>
      </c>
      <c r="AO51" s="335">
        <v>-7.6</v>
      </c>
      <c r="AP51" s="336">
        <v>103390</v>
      </c>
      <c r="AQ51" s="337">
        <v>17.100000000000001</v>
      </c>
      <c r="AR51" s="338">
        <v>-24.7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867273</v>
      </c>
      <c r="AN52" s="342">
        <v>64520</v>
      </c>
      <c r="AO52" s="343">
        <v>-18.7</v>
      </c>
      <c r="AP52" s="344">
        <v>51269</v>
      </c>
      <c r="AQ52" s="345">
        <v>4.5999999999999996</v>
      </c>
      <c r="AR52" s="346">
        <v>-23.3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2384661</v>
      </c>
      <c r="AN53" s="334">
        <v>178586</v>
      </c>
      <c r="AO53" s="335">
        <v>93.1</v>
      </c>
      <c r="AP53" s="336">
        <v>117234</v>
      </c>
      <c r="AQ53" s="337">
        <v>13.4</v>
      </c>
      <c r="AR53" s="338">
        <v>79.7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2016975</v>
      </c>
      <c r="AN54" s="342">
        <v>151050</v>
      </c>
      <c r="AO54" s="343">
        <v>134.1</v>
      </c>
      <c r="AP54" s="344">
        <v>59796</v>
      </c>
      <c r="AQ54" s="345">
        <v>16.600000000000001</v>
      </c>
      <c r="AR54" s="346">
        <v>117.5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461378</v>
      </c>
      <c r="AN55" s="334">
        <v>35046</v>
      </c>
      <c r="AO55" s="335">
        <v>-80.400000000000006</v>
      </c>
      <c r="AP55" s="336">
        <v>97758</v>
      </c>
      <c r="AQ55" s="337">
        <v>-16.600000000000001</v>
      </c>
      <c r="AR55" s="338">
        <v>-63.8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324714</v>
      </c>
      <c r="AN56" s="342">
        <v>24665</v>
      </c>
      <c r="AO56" s="343">
        <v>-83.7</v>
      </c>
      <c r="AP56" s="344">
        <v>45946</v>
      </c>
      <c r="AQ56" s="345">
        <v>-23.2</v>
      </c>
      <c r="AR56" s="346">
        <v>-60.5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239821</v>
      </c>
      <c r="AN57" s="334">
        <v>18393</v>
      </c>
      <c r="AO57" s="335">
        <v>-47.5</v>
      </c>
      <c r="AP57" s="336">
        <v>91338</v>
      </c>
      <c r="AQ57" s="337">
        <v>-6.6</v>
      </c>
      <c r="AR57" s="338">
        <v>-40.9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192577</v>
      </c>
      <c r="AN58" s="342">
        <v>14769</v>
      </c>
      <c r="AO58" s="343">
        <v>-40.1</v>
      </c>
      <c r="AP58" s="344">
        <v>43989</v>
      </c>
      <c r="AQ58" s="345">
        <v>-4.3</v>
      </c>
      <c r="AR58" s="346">
        <v>-35.799999999999997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478913</v>
      </c>
      <c r="AN59" s="334">
        <v>36990</v>
      </c>
      <c r="AO59" s="335">
        <v>101.1</v>
      </c>
      <c r="AP59" s="336">
        <v>103975</v>
      </c>
      <c r="AQ59" s="337">
        <v>13.8</v>
      </c>
      <c r="AR59" s="338">
        <v>87.3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421947</v>
      </c>
      <c r="AN60" s="342">
        <v>32590</v>
      </c>
      <c r="AO60" s="343">
        <v>120.7</v>
      </c>
      <c r="AP60" s="344">
        <v>52698</v>
      </c>
      <c r="AQ60" s="345">
        <v>19.8</v>
      </c>
      <c r="AR60" s="346">
        <v>100.9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961566</v>
      </c>
      <c r="AN61" s="349">
        <v>72298</v>
      </c>
      <c r="AO61" s="350">
        <v>11.7</v>
      </c>
      <c r="AP61" s="351">
        <v>102739</v>
      </c>
      <c r="AQ61" s="352">
        <v>4.2</v>
      </c>
      <c r="AR61" s="338">
        <v>7.5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764697</v>
      </c>
      <c r="AN62" s="342">
        <v>57519</v>
      </c>
      <c r="AO62" s="343">
        <v>22.5</v>
      </c>
      <c r="AP62" s="344">
        <v>50740</v>
      </c>
      <c r="AQ62" s="345">
        <v>2.7</v>
      </c>
      <c r="AR62" s="346">
        <v>19.8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IQ2vQasLb6Al3x0E2kIJPc7CKeqABHik6o2kmnupFcMf30emzz3rUICk611yoA0aTdXGNFJ7vnP+V3mX5mmZQ==" saltValue="wZbZ7ojCeb2LkSNgrgpm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xjJ3BQAmtkNSgX99nKa36kw5vdcy9LRxz+IfZf7QnfQQIfcUkCgVE7zb4D5v/8hCAEMBawWV7RJQh+LkQOU7Og==" saltValue="WkYEKp3mkIkVTNIL0TWZ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Q/zaNCKDBDOVex3rSqbGSt4Rmc9IcfgIDRX3wTxN9THkUTKhYdsgcQbRoYyid+ENx0B2kCIruoThrvjfnolS6A==" saltValue="VJE5xhy6ocWrjPhKAWqs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10.24</v>
      </c>
      <c r="G47" s="12">
        <v>11.25</v>
      </c>
      <c r="H47" s="12">
        <v>14.27</v>
      </c>
      <c r="I47" s="12">
        <v>16.89</v>
      </c>
      <c r="J47" s="13">
        <v>16.690000000000001</v>
      </c>
    </row>
    <row r="48" spans="2:10" ht="57.75" customHeight="1" x14ac:dyDescent="0.2">
      <c r="B48" s="14"/>
      <c r="C48" s="1141" t="s">
        <v>4</v>
      </c>
      <c r="D48" s="1141"/>
      <c r="E48" s="1142"/>
      <c r="F48" s="15">
        <v>7.88</v>
      </c>
      <c r="G48" s="16">
        <v>6.78</v>
      </c>
      <c r="H48" s="16">
        <v>6.85</v>
      </c>
      <c r="I48" s="16">
        <v>6.8</v>
      </c>
      <c r="J48" s="17">
        <v>9.06</v>
      </c>
    </row>
    <row r="49" spans="2:10" ht="57.75" customHeight="1" thickBot="1" x14ac:dyDescent="0.25">
      <c r="B49" s="18"/>
      <c r="C49" s="1143" t="s">
        <v>5</v>
      </c>
      <c r="D49" s="1143"/>
      <c r="E49" s="1144"/>
      <c r="F49" s="19" t="s">
        <v>534</v>
      </c>
      <c r="G49" s="20">
        <v>0.87</v>
      </c>
      <c r="H49" s="20">
        <v>4.1900000000000004</v>
      </c>
      <c r="I49" s="20">
        <v>5.33</v>
      </c>
      <c r="J49" s="21">
        <v>2.35</v>
      </c>
    </row>
    <row r="50" spans="2:10" ht="13.2" x14ac:dyDescent="0.2"/>
  </sheetData>
  <sheetProtection algorithmName="SHA-512" hashValue="Czl2MGg1LqrTlsCxZaj4A0s5P63UCoYTDs2YsjqdtInm0prZc7K2P4T/LkLmR5AeHCZlEkAp0sOO+SywoCXKlA==" saltValue="ROVvtBDO2FvEDuOZnxp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535</v>
      </c>
      <c r="D34" s="1151"/>
      <c r="E34" s="1152"/>
      <c r="F34" s="32">
        <v>14.18</v>
      </c>
      <c r="G34" s="33">
        <v>13.85</v>
      </c>
      <c r="H34" s="33">
        <v>13.43</v>
      </c>
      <c r="I34" s="33">
        <v>13.92</v>
      </c>
      <c r="J34" s="34">
        <v>13.41</v>
      </c>
      <c r="K34" s="22"/>
      <c r="L34" s="22"/>
      <c r="M34" s="22"/>
      <c r="N34" s="22"/>
      <c r="O34" s="22"/>
      <c r="P34" s="22"/>
    </row>
    <row r="35" spans="1:16" ht="39" customHeight="1" x14ac:dyDescent="0.2">
      <c r="A35" s="22"/>
      <c r="B35" s="35"/>
      <c r="C35" s="1145" t="s">
        <v>536</v>
      </c>
      <c r="D35" s="1146"/>
      <c r="E35" s="1147"/>
      <c r="F35" s="36">
        <v>7.85</v>
      </c>
      <c r="G35" s="37">
        <v>6.75</v>
      </c>
      <c r="H35" s="37">
        <v>6.83</v>
      </c>
      <c r="I35" s="37">
        <v>6.76</v>
      </c>
      <c r="J35" s="38">
        <v>9.0399999999999991</v>
      </c>
      <c r="K35" s="22"/>
      <c r="L35" s="22"/>
      <c r="M35" s="22"/>
      <c r="N35" s="22"/>
      <c r="O35" s="22"/>
      <c r="P35" s="22"/>
    </row>
    <row r="36" spans="1:16" ht="39" customHeight="1" x14ac:dyDescent="0.2">
      <c r="A36" s="22"/>
      <c r="B36" s="35"/>
      <c r="C36" s="1145" t="s">
        <v>537</v>
      </c>
      <c r="D36" s="1146"/>
      <c r="E36" s="1147"/>
      <c r="F36" s="36">
        <v>0.65</v>
      </c>
      <c r="G36" s="37">
        <v>0.37</v>
      </c>
      <c r="H36" s="37">
        <v>0.42</v>
      </c>
      <c r="I36" s="37">
        <v>2.65</v>
      </c>
      <c r="J36" s="38">
        <v>3</v>
      </c>
      <c r="K36" s="22"/>
      <c r="L36" s="22"/>
      <c r="M36" s="22"/>
      <c r="N36" s="22"/>
      <c r="O36" s="22"/>
      <c r="P36" s="22"/>
    </row>
    <row r="37" spans="1:16" ht="39" customHeight="1" x14ac:dyDescent="0.2">
      <c r="A37" s="22"/>
      <c r="B37" s="35"/>
      <c r="C37" s="1145" t="s">
        <v>538</v>
      </c>
      <c r="D37" s="1146"/>
      <c r="E37" s="1147"/>
      <c r="F37" s="36" t="s">
        <v>539</v>
      </c>
      <c r="G37" s="37">
        <v>0.16</v>
      </c>
      <c r="H37" s="37">
        <v>0.7</v>
      </c>
      <c r="I37" s="37">
        <v>0.76</v>
      </c>
      <c r="J37" s="38">
        <v>0.46</v>
      </c>
      <c r="K37" s="22"/>
      <c r="L37" s="22"/>
      <c r="M37" s="22"/>
      <c r="N37" s="22"/>
      <c r="O37" s="22"/>
      <c r="P37" s="22"/>
    </row>
    <row r="38" spans="1:16" ht="39" customHeight="1" x14ac:dyDescent="0.2">
      <c r="A38" s="22"/>
      <c r="B38" s="35"/>
      <c r="C38" s="1145" t="s">
        <v>540</v>
      </c>
      <c r="D38" s="1146"/>
      <c r="E38" s="1147"/>
      <c r="F38" s="36" t="s">
        <v>491</v>
      </c>
      <c r="G38" s="37" t="s">
        <v>491</v>
      </c>
      <c r="H38" s="37" t="s">
        <v>491</v>
      </c>
      <c r="I38" s="37" t="s">
        <v>491</v>
      </c>
      <c r="J38" s="38">
        <v>0.22</v>
      </c>
      <c r="K38" s="22"/>
      <c r="L38" s="22"/>
      <c r="M38" s="22"/>
      <c r="N38" s="22"/>
      <c r="O38" s="22"/>
      <c r="P38" s="22"/>
    </row>
    <row r="39" spans="1:16" ht="39" customHeight="1" x14ac:dyDescent="0.2">
      <c r="A39" s="22"/>
      <c r="B39" s="35"/>
      <c r="C39" s="1145" t="s">
        <v>541</v>
      </c>
      <c r="D39" s="1146"/>
      <c r="E39" s="1147"/>
      <c r="F39" s="36">
        <v>0.15</v>
      </c>
      <c r="G39" s="37">
        <v>0.12</v>
      </c>
      <c r="H39" s="37">
        <v>7.0000000000000007E-2</v>
      </c>
      <c r="I39" s="37">
        <v>0.1</v>
      </c>
      <c r="J39" s="38">
        <v>0.12</v>
      </c>
      <c r="K39" s="22"/>
      <c r="L39" s="22"/>
      <c r="M39" s="22"/>
      <c r="N39" s="22"/>
      <c r="O39" s="22"/>
      <c r="P39" s="22"/>
    </row>
    <row r="40" spans="1:16" ht="39" customHeight="1" x14ac:dyDescent="0.2">
      <c r="A40" s="22"/>
      <c r="B40" s="35"/>
      <c r="C40" s="1145" t="s">
        <v>542</v>
      </c>
      <c r="D40" s="1146"/>
      <c r="E40" s="1147"/>
      <c r="F40" s="36">
        <v>0.02</v>
      </c>
      <c r="G40" s="37">
        <v>0.02</v>
      </c>
      <c r="H40" s="37">
        <v>0.01</v>
      </c>
      <c r="I40" s="37">
        <v>0.04</v>
      </c>
      <c r="J40" s="38">
        <v>0.05</v>
      </c>
      <c r="K40" s="22"/>
      <c r="L40" s="22"/>
      <c r="M40" s="22"/>
      <c r="N40" s="22"/>
      <c r="O40" s="22"/>
      <c r="P40" s="22"/>
    </row>
    <row r="41" spans="1:16" ht="39" customHeight="1" x14ac:dyDescent="0.2">
      <c r="A41" s="22"/>
      <c r="B41" s="35"/>
      <c r="C41" s="1145" t="s">
        <v>543</v>
      </c>
      <c r="D41" s="1146"/>
      <c r="E41" s="1147"/>
      <c r="F41" s="36">
        <v>0.02</v>
      </c>
      <c r="G41" s="37">
        <v>0.01</v>
      </c>
      <c r="H41" s="37">
        <v>0</v>
      </c>
      <c r="I41" s="37">
        <v>0.03</v>
      </c>
      <c r="J41" s="38">
        <v>0.01</v>
      </c>
      <c r="K41" s="22"/>
      <c r="L41" s="22"/>
      <c r="M41" s="22"/>
      <c r="N41" s="22"/>
      <c r="O41" s="22"/>
      <c r="P41" s="22"/>
    </row>
    <row r="42" spans="1:16" ht="39" customHeight="1" x14ac:dyDescent="0.2">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545</v>
      </c>
      <c r="D43" s="1149"/>
      <c r="E43" s="1150"/>
      <c r="F43" s="41">
        <v>0</v>
      </c>
      <c r="G43" s="42">
        <v>0</v>
      </c>
      <c r="H43" s="42">
        <v>0</v>
      </c>
      <c r="I43" s="42">
        <v>0.59</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JKeZlCxth1jXZupFRshN9/HqAXMFS9396Z339+ZBX8CzgzZGAaa6QZGtl+xpSC2p5Jox6RriInRJCKSZIRKpg==" saltValue="GQULjkjb62zYJdCYhveT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388</v>
      </c>
      <c r="L45" s="60">
        <v>363</v>
      </c>
      <c r="M45" s="60">
        <v>380</v>
      </c>
      <c r="N45" s="60">
        <v>418</v>
      </c>
      <c r="O45" s="61">
        <v>437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136</v>
      </c>
      <c r="L48" s="64">
        <v>139</v>
      </c>
      <c r="M48" s="64">
        <v>143</v>
      </c>
      <c r="N48" s="64">
        <v>147</v>
      </c>
      <c r="O48" s="65">
        <v>137</v>
      </c>
      <c r="P48" s="48"/>
      <c r="Q48" s="48"/>
      <c r="R48" s="48"/>
      <c r="S48" s="48"/>
      <c r="T48" s="48"/>
      <c r="U48" s="48"/>
    </row>
    <row r="49" spans="1:21" ht="30.75" customHeight="1" x14ac:dyDescent="0.2">
      <c r="A49" s="48"/>
      <c r="B49" s="1178"/>
      <c r="C49" s="1179"/>
      <c r="D49" s="62"/>
      <c r="E49" s="1155" t="s">
        <v>14</v>
      </c>
      <c r="F49" s="1155"/>
      <c r="G49" s="1155"/>
      <c r="H49" s="1155"/>
      <c r="I49" s="1155"/>
      <c r="J49" s="1156"/>
      <c r="K49" s="63">
        <v>60</v>
      </c>
      <c r="L49" s="64">
        <v>5</v>
      </c>
      <c r="M49" s="64">
        <v>5</v>
      </c>
      <c r="N49" s="64">
        <v>0</v>
      </c>
      <c r="O49" s="65">
        <v>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491</v>
      </c>
      <c r="L50" s="64" t="s">
        <v>491</v>
      </c>
      <c r="M50" s="64" t="s">
        <v>491</v>
      </c>
      <c r="N50" s="64" t="s">
        <v>491</v>
      </c>
      <c r="O50" s="65" t="s">
        <v>491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374</v>
      </c>
      <c r="L52" s="64">
        <v>373</v>
      </c>
      <c r="M52" s="64">
        <v>381</v>
      </c>
      <c r="N52" s="64">
        <v>380</v>
      </c>
      <c r="O52" s="65">
        <v>351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210</v>
      </c>
      <c r="L53" s="69">
        <v>134</v>
      </c>
      <c r="M53" s="69">
        <v>147</v>
      </c>
      <c r="N53" s="69">
        <v>185</v>
      </c>
      <c r="O53" s="70">
        <v>223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DGCw0w0yjo5sIkWRFGulWBnHvzewhP1VTxb45ZnrX2/4SJac8gBhnBKkd35MWR0wkgnUFhrXY1DrC87LlG+dg==" saltValue="6XzD8ubKAg1svISS5e/JF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5132</v>
      </c>
      <c r="J41" s="356">
        <v>5740</v>
      </c>
      <c r="K41" s="356">
        <v>5692</v>
      </c>
      <c r="L41" s="356">
        <v>5252</v>
      </c>
      <c r="M41" s="357">
        <v>4979</v>
      </c>
    </row>
    <row r="42" spans="2:13" ht="27.75" customHeight="1" x14ac:dyDescent="0.2">
      <c r="B42" s="1186"/>
      <c r="C42" s="1187"/>
      <c r="D42" s="106"/>
      <c r="E42" s="1190" t="s">
        <v>32</v>
      </c>
      <c r="F42" s="1190"/>
      <c r="G42" s="1190"/>
      <c r="H42" s="1191"/>
      <c r="I42" s="358" t="s">
        <v>491</v>
      </c>
      <c r="J42" s="359" t="s">
        <v>491</v>
      </c>
      <c r="K42" s="359" t="s">
        <v>491</v>
      </c>
      <c r="L42" s="359" t="s">
        <v>491</v>
      </c>
      <c r="M42" s="360" t="s">
        <v>491</v>
      </c>
    </row>
    <row r="43" spans="2:13" ht="27.75" customHeight="1" x14ac:dyDescent="0.2">
      <c r="B43" s="1186"/>
      <c r="C43" s="1187"/>
      <c r="D43" s="106"/>
      <c r="E43" s="1190" t="s">
        <v>33</v>
      </c>
      <c r="F43" s="1190"/>
      <c r="G43" s="1190"/>
      <c r="H43" s="1191"/>
      <c r="I43" s="358">
        <v>2021</v>
      </c>
      <c r="J43" s="359">
        <v>1999</v>
      </c>
      <c r="K43" s="359">
        <v>1982</v>
      </c>
      <c r="L43" s="359">
        <v>1969</v>
      </c>
      <c r="M43" s="360">
        <v>1876</v>
      </c>
    </row>
    <row r="44" spans="2:13" ht="27.75" customHeight="1" x14ac:dyDescent="0.2">
      <c r="B44" s="1186"/>
      <c r="C44" s="1187"/>
      <c r="D44" s="106"/>
      <c r="E44" s="1190" t="s">
        <v>34</v>
      </c>
      <c r="F44" s="1190"/>
      <c r="G44" s="1190"/>
      <c r="H44" s="1191"/>
      <c r="I44" s="358">
        <v>21</v>
      </c>
      <c r="J44" s="359">
        <v>7</v>
      </c>
      <c r="K44" s="359">
        <v>2</v>
      </c>
      <c r="L44" s="359">
        <v>2</v>
      </c>
      <c r="M44" s="360">
        <v>1</v>
      </c>
    </row>
    <row r="45" spans="2:13" ht="27.75" customHeight="1" x14ac:dyDescent="0.2">
      <c r="B45" s="1186"/>
      <c r="C45" s="1187"/>
      <c r="D45" s="106"/>
      <c r="E45" s="1190" t="s">
        <v>35</v>
      </c>
      <c r="F45" s="1190"/>
      <c r="G45" s="1190"/>
      <c r="H45" s="1191"/>
      <c r="I45" s="358">
        <v>429</v>
      </c>
      <c r="J45" s="359">
        <v>389</v>
      </c>
      <c r="K45" s="359">
        <v>354</v>
      </c>
      <c r="L45" s="359">
        <v>338</v>
      </c>
      <c r="M45" s="360">
        <v>315</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3484</v>
      </c>
      <c r="J50" s="359">
        <v>2798</v>
      </c>
      <c r="K50" s="359">
        <v>3544</v>
      </c>
      <c r="L50" s="359">
        <v>3801</v>
      </c>
      <c r="M50" s="360">
        <v>3873</v>
      </c>
    </row>
    <row r="51" spans="2:13" ht="27.75" customHeight="1" x14ac:dyDescent="0.2">
      <c r="B51" s="1186"/>
      <c r="C51" s="1187"/>
      <c r="D51" s="106"/>
      <c r="E51" s="1190" t="s">
        <v>42</v>
      </c>
      <c r="F51" s="1190"/>
      <c r="G51" s="1190"/>
      <c r="H51" s="1191"/>
      <c r="I51" s="358">
        <v>63</v>
      </c>
      <c r="J51" s="359">
        <v>53</v>
      </c>
      <c r="K51" s="359">
        <v>53</v>
      </c>
      <c r="L51" s="359">
        <v>42</v>
      </c>
      <c r="M51" s="360">
        <v>37</v>
      </c>
    </row>
    <row r="52" spans="2:13" ht="27.75" customHeight="1" x14ac:dyDescent="0.2">
      <c r="B52" s="1188"/>
      <c r="C52" s="1189"/>
      <c r="D52" s="106"/>
      <c r="E52" s="1190" t="s">
        <v>43</v>
      </c>
      <c r="F52" s="1190"/>
      <c r="G52" s="1190"/>
      <c r="H52" s="1191"/>
      <c r="I52" s="358">
        <v>4568</v>
      </c>
      <c r="J52" s="359">
        <v>4652</v>
      </c>
      <c r="K52" s="359">
        <v>4533</v>
      </c>
      <c r="L52" s="359">
        <v>4314</v>
      </c>
      <c r="M52" s="360">
        <v>4111</v>
      </c>
    </row>
    <row r="53" spans="2:13" ht="27.75" customHeight="1" thickBot="1" x14ac:dyDescent="0.25">
      <c r="B53" s="1192" t="s">
        <v>19</v>
      </c>
      <c r="C53" s="1193"/>
      <c r="D53" s="110"/>
      <c r="E53" s="1194" t="s">
        <v>44</v>
      </c>
      <c r="F53" s="1194"/>
      <c r="G53" s="1194"/>
      <c r="H53" s="1195"/>
      <c r="I53" s="361">
        <v>-511</v>
      </c>
      <c r="J53" s="362">
        <v>633</v>
      </c>
      <c r="K53" s="362">
        <v>-100</v>
      </c>
      <c r="L53" s="362">
        <v>-596</v>
      </c>
      <c r="M53" s="363">
        <v>-850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n27yNVdgZ/d71HN3VU5NTEUoqULhj0cFVMb/N5mXsAyVREDGTRKoFK857jRrQenYBKNQrhYLezTOs/YMnCzz1w==" saltValue="tJisA16un2+uETbWgi8Y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578</v>
      </c>
      <c r="G55" s="122">
        <v>678</v>
      </c>
      <c r="H55" s="123">
        <v>678</v>
      </c>
    </row>
    <row r="56" spans="2:8" ht="52.5" customHeight="1" x14ac:dyDescent="0.2">
      <c r="B56" s="124"/>
      <c r="C56" s="1213" t="s">
        <v>47</v>
      </c>
      <c r="D56" s="1213"/>
      <c r="E56" s="1214"/>
      <c r="F56" s="125">
        <v>782</v>
      </c>
      <c r="G56" s="125">
        <v>889</v>
      </c>
      <c r="H56" s="126">
        <v>919</v>
      </c>
    </row>
    <row r="57" spans="2:8" ht="53.25" customHeight="1" x14ac:dyDescent="0.2">
      <c r="B57" s="124"/>
      <c r="C57" s="1215" t="s">
        <v>48</v>
      </c>
      <c r="D57" s="1215"/>
      <c r="E57" s="1216"/>
      <c r="F57" s="127">
        <v>2188</v>
      </c>
      <c r="G57" s="127">
        <v>2238</v>
      </c>
      <c r="H57" s="128">
        <v>2282</v>
      </c>
    </row>
    <row r="58" spans="2:8" ht="45.75" customHeight="1" x14ac:dyDescent="0.2">
      <c r="B58" s="129"/>
      <c r="C58" s="1203" t="s">
        <v>565</v>
      </c>
      <c r="D58" s="1204"/>
      <c r="E58" s="1205"/>
      <c r="F58" s="130">
        <v>1131</v>
      </c>
      <c r="G58" s="130">
        <v>1141</v>
      </c>
      <c r="H58" s="131">
        <v>1151</v>
      </c>
    </row>
    <row r="59" spans="2:8" ht="45.75" customHeight="1" x14ac:dyDescent="0.2">
      <c r="B59" s="129"/>
      <c r="C59" s="1203" t="s">
        <v>566</v>
      </c>
      <c r="D59" s="1204"/>
      <c r="E59" s="1205"/>
      <c r="F59" s="130">
        <v>346</v>
      </c>
      <c r="G59" s="130">
        <v>373</v>
      </c>
      <c r="H59" s="131">
        <v>402</v>
      </c>
    </row>
    <row r="60" spans="2:8" ht="45.75" customHeight="1" x14ac:dyDescent="0.2">
      <c r="B60" s="129"/>
      <c r="C60" s="1203" t="s">
        <v>567</v>
      </c>
      <c r="D60" s="1204"/>
      <c r="E60" s="1205"/>
      <c r="F60" s="130">
        <v>247</v>
      </c>
      <c r="G60" s="130">
        <v>247</v>
      </c>
      <c r="H60" s="131">
        <v>247</v>
      </c>
    </row>
    <row r="61" spans="2:8" ht="45.75" customHeight="1" x14ac:dyDescent="0.2">
      <c r="B61" s="129"/>
      <c r="C61" s="1203" t="s">
        <v>568</v>
      </c>
      <c r="D61" s="1204"/>
      <c r="E61" s="1205"/>
      <c r="F61" s="130">
        <v>204</v>
      </c>
      <c r="G61" s="130">
        <v>203</v>
      </c>
      <c r="H61" s="131">
        <v>192</v>
      </c>
    </row>
    <row r="62" spans="2:8" ht="45.75" customHeight="1" thickBot="1" x14ac:dyDescent="0.25">
      <c r="B62" s="132"/>
      <c r="C62" s="1206" t="s">
        <v>569</v>
      </c>
      <c r="D62" s="1207"/>
      <c r="E62" s="1208"/>
      <c r="F62" s="133">
        <v>158</v>
      </c>
      <c r="G62" s="133">
        <v>158</v>
      </c>
      <c r="H62" s="134">
        <v>158</v>
      </c>
    </row>
    <row r="63" spans="2:8" ht="52.5" customHeight="1" thickBot="1" x14ac:dyDescent="0.25">
      <c r="B63" s="135"/>
      <c r="C63" s="1209" t="s">
        <v>49</v>
      </c>
      <c r="D63" s="1209"/>
      <c r="E63" s="1210"/>
      <c r="F63" s="136">
        <v>3548</v>
      </c>
      <c r="G63" s="136">
        <v>3805</v>
      </c>
      <c r="H63" s="137">
        <v>3878</v>
      </c>
    </row>
    <row r="64" spans="2:8" ht="13.2" x14ac:dyDescent="0.2"/>
  </sheetData>
  <sheetProtection algorithmName="SHA-512" hashValue="rxRePvVDGJ04v91wKSMOxsa5cRvK7zKdbmmL/kmtvtN8YJ4J+5w+J+s6yTVhO0yzUbfwl+tcTRNZsVi0i1bSfA==" saltValue="L3RQfWSs7S8Q1O4LpmE1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92476</v>
      </c>
      <c r="E3" s="156"/>
      <c r="F3" s="157">
        <v>103390</v>
      </c>
      <c r="G3" s="158"/>
      <c r="H3" s="159"/>
    </row>
    <row r="4" spans="1:8" x14ac:dyDescent="0.2">
      <c r="A4" s="160"/>
      <c r="B4" s="161"/>
      <c r="C4" s="162"/>
      <c r="D4" s="163">
        <v>64520</v>
      </c>
      <c r="E4" s="164"/>
      <c r="F4" s="165">
        <v>51269</v>
      </c>
      <c r="G4" s="166"/>
      <c r="H4" s="167"/>
    </row>
    <row r="5" spans="1:8" x14ac:dyDescent="0.2">
      <c r="A5" s="148" t="s">
        <v>523</v>
      </c>
      <c r="B5" s="153"/>
      <c r="C5" s="154"/>
      <c r="D5" s="155">
        <v>178586</v>
      </c>
      <c r="E5" s="156"/>
      <c r="F5" s="157">
        <v>117234</v>
      </c>
      <c r="G5" s="158"/>
      <c r="H5" s="159"/>
    </row>
    <row r="6" spans="1:8" x14ac:dyDescent="0.2">
      <c r="A6" s="160"/>
      <c r="B6" s="161"/>
      <c r="C6" s="162"/>
      <c r="D6" s="163">
        <v>151050</v>
      </c>
      <c r="E6" s="164"/>
      <c r="F6" s="165">
        <v>59796</v>
      </c>
      <c r="G6" s="166"/>
      <c r="H6" s="167"/>
    </row>
    <row r="7" spans="1:8" x14ac:dyDescent="0.2">
      <c r="A7" s="148" t="s">
        <v>524</v>
      </c>
      <c r="B7" s="153"/>
      <c r="C7" s="154"/>
      <c r="D7" s="155">
        <v>35046</v>
      </c>
      <c r="E7" s="156"/>
      <c r="F7" s="157">
        <v>97758</v>
      </c>
      <c r="G7" s="158"/>
      <c r="H7" s="159"/>
    </row>
    <row r="8" spans="1:8" x14ac:dyDescent="0.2">
      <c r="A8" s="160"/>
      <c r="B8" s="161"/>
      <c r="C8" s="162"/>
      <c r="D8" s="163">
        <v>24665</v>
      </c>
      <c r="E8" s="164"/>
      <c r="F8" s="165">
        <v>45946</v>
      </c>
      <c r="G8" s="166"/>
      <c r="H8" s="167"/>
    </row>
    <row r="9" spans="1:8" x14ac:dyDescent="0.2">
      <c r="A9" s="148" t="s">
        <v>525</v>
      </c>
      <c r="B9" s="153"/>
      <c r="C9" s="154"/>
      <c r="D9" s="155">
        <v>18393</v>
      </c>
      <c r="E9" s="156"/>
      <c r="F9" s="157">
        <v>91338</v>
      </c>
      <c r="G9" s="158"/>
      <c r="H9" s="159"/>
    </row>
    <row r="10" spans="1:8" x14ac:dyDescent="0.2">
      <c r="A10" s="160"/>
      <c r="B10" s="161"/>
      <c r="C10" s="162"/>
      <c r="D10" s="163">
        <v>14769</v>
      </c>
      <c r="E10" s="164"/>
      <c r="F10" s="165">
        <v>43989</v>
      </c>
      <c r="G10" s="166"/>
      <c r="H10" s="167"/>
    </row>
    <row r="11" spans="1:8" x14ac:dyDescent="0.2">
      <c r="A11" s="148" t="s">
        <v>526</v>
      </c>
      <c r="B11" s="153"/>
      <c r="C11" s="154"/>
      <c r="D11" s="155">
        <v>36990</v>
      </c>
      <c r="E11" s="156"/>
      <c r="F11" s="157">
        <v>103975</v>
      </c>
      <c r="G11" s="158"/>
      <c r="H11" s="159"/>
    </row>
    <row r="12" spans="1:8" x14ac:dyDescent="0.2">
      <c r="A12" s="160"/>
      <c r="B12" s="161"/>
      <c r="C12" s="168"/>
      <c r="D12" s="163">
        <v>32590</v>
      </c>
      <c r="E12" s="164"/>
      <c r="F12" s="165">
        <v>52698</v>
      </c>
      <c r="G12" s="166"/>
      <c r="H12" s="167"/>
    </row>
    <row r="13" spans="1:8" x14ac:dyDescent="0.2">
      <c r="A13" s="148"/>
      <c r="B13" s="153"/>
      <c r="C13" s="169"/>
      <c r="D13" s="170">
        <v>72298</v>
      </c>
      <c r="E13" s="171"/>
      <c r="F13" s="172">
        <v>102739</v>
      </c>
      <c r="G13" s="173"/>
      <c r="H13" s="159"/>
    </row>
    <row r="14" spans="1:8" x14ac:dyDescent="0.2">
      <c r="A14" s="160"/>
      <c r="B14" s="161"/>
      <c r="C14" s="162"/>
      <c r="D14" s="163">
        <v>57519</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7.88</v>
      </c>
      <c r="C19" s="174">
        <f>ROUND(VALUE(SUBSTITUTE(実質収支比率等に係る経年分析!G$48,"▲","-")),2)</f>
        <v>6.78</v>
      </c>
      <c r="D19" s="174">
        <f>ROUND(VALUE(SUBSTITUTE(実質収支比率等に係る経年分析!H$48,"▲","-")),2)</f>
        <v>6.85</v>
      </c>
      <c r="E19" s="174">
        <f>ROUND(VALUE(SUBSTITUTE(実質収支比率等に係る経年分析!I$48,"▲","-")),2)</f>
        <v>6.8</v>
      </c>
      <c r="F19" s="174">
        <f>ROUND(VALUE(SUBSTITUTE(実質収支比率等に係る経年分析!J$48,"▲","-")),2)</f>
        <v>9.06</v>
      </c>
    </row>
    <row r="20" spans="1:11" x14ac:dyDescent="0.2">
      <c r="A20" s="174" t="s">
        <v>53</v>
      </c>
      <c r="B20" s="174">
        <f>ROUND(VALUE(SUBSTITUTE(実質収支比率等に係る経年分析!F$47,"▲","-")),2)</f>
        <v>10.24</v>
      </c>
      <c r="C20" s="174">
        <f>ROUND(VALUE(SUBSTITUTE(実質収支比率等に係る経年分析!G$47,"▲","-")),2)</f>
        <v>11.25</v>
      </c>
      <c r="D20" s="174">
        <f>ROUND(VALUE(SUBSTITUTE(実質収支比率等に係る経年分析!H$47,"▲","-")),2)</f>
        <v>14.27</v>
      </c>
      <c r="E20" s="174">
        <f>ROUND(VALUE(SUBSTITUTE(実質収支比率等に係る経年分析!I$47,"▲","-")),2)</f>
        <v>16.89</v>
      </c>
      <c r="F20" s="174">
        <f>ROUND(VALUE(SUBSTITUTE(実質収支比率等に係る経年分析!J$47,"▲","-")),2)</f>
        <v>16.690000000000001</v>
      </c>
    </row>
    <row r="21" spans="1:11" x14ac:dyDescent="0.2">
      <c r="A21" s="174" t="s">
        <v>54</v>
      </c>
      <c r="B21" s="174">
        <f>IF(ISNUMBER(VALUE(SUBSTITUTE(実質収支比率等に係る経年分析!F$49,"▲","-"))),ROUND(VALUE(SUBSTITUTE(実質収支比率等に係る経年分析!F$49,"▲","-")),2),NA())</f>
        <v>-7.25</v>
      </c>
      <c r="C21" s="174">
        <f>IF(ISNUMBER(VALUE(SUBSTITUTE(実質収支比率等に係る経年分析!G$49,"▲","-"))),ROUND(VALUE(SUBSTITUTE(実質収支比率等に係る経年分析!G$49,"▲","-")),2),NA())</f>
        <v>0.87</v>
      </c>
      <c r="D21" s="174">
        <f>IF(ISNUMBER(VALUE(SUBSTITUTE(実質収支比率等に係る経年分析!H$49,"▲","-"))),ROUND(VALUE(SUBSTITUTE(実質収支比率等に係る経年分析!H$49,"▲","-")),2),NA())</f>
        <v>4.1900000000000004</v>
      </c>
      <c r="E21" s="174">
        <f>IF(ISNUMBER(VALUE(SUBSTITUTE(実質収支比率等に係る経年分析!I$49,"▲","-"))),ROUND(VALUE(SUBSTITUTE(実質収支比率等に係る経年分析!I$49,"▲","-")),2),NA())</f>
        <v>5.33</v>
      </c>
      <c r="F21" s="174">
        <f>IF(ISNUMBER(VALUE(SUBSTITUTE(実質収支比率等に係る経年分析!J$49,"▲","-"))),ROUND(VALUE(SUBSTITUTE(実質収支比率等に係る経年分析!J$49,"▲","-")),2),NA())</f>
        <v>2.35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板野町住宅新築資金等貸付事業特別会計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板野町後期高齢者医療特別会計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板野町介護保険（介護サービス事業）特別会計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板野町下水道事業会計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板野町特別会計国民健康保険</v>
      </c>
      <c r="B33" s="175">
        <f>IF(ROUND(VALUE(SUBSTITUTE(連結実質赤字比率に係る赤字・黒字の構成分析!F$37,"▲", "-")), 2) &lt; 0, ABS(ROUND(VALUE(SUBSTITUTE(連結実質赤字比率に係る赤字・黒字の構成分析!F$37,"▲", "-")), 2)), NA())</f>
        <v>0.45</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2">
      <c r="A34" s="175" t="str">
        <f>IF(連結実質赤字比率に係る赤字・黒字の構成分析!C$36="",NA(),連結実質赤字比率に係る赤字・黒字の構成分析!C$36)</f>
        <v>板野町介護保険（保険事業）特別会計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9.0399999999999991</v>
      </c>
    </row>
    <row r="36" spans="1:16" x14ac:dyDescent="0.2">
      <c r="A36" s="175" t="str">
        <f>IF(連結実質赤字比率に係る赤字・黒字の構成分析!C$34="",NA(),連結実質赤字比率に係る赤字・黒字の構成分析!C$34)</f>
        <v>板野町水道事業会計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13.41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374</v>
      </c>
      <c r="E42" s="176"/>
      <c r="F42" s="176"/>
      <c r="G42" s="176">
        <f>'実質公債費比率（分子）の構造'!L$52</f>
        <v>373</v>
      </c>
      <c r="H42" s="176"/>
      <c r="I42" s="176"/>
      <c r="J42" s="176">
        <f>'実質公債費比率（分子）の構造'!M$52</f>
        <v>381</v>
      </c>
      <c r="K42" s="176"/>
      <c r="L42" s="176"/>
      <c r="M42" s="176">
        <f>'実質公債費比率（分子）の構造'!N$52</f>
        <v>380</v>
      </c>
      <c r="N42" s="176"/>
      <c r="O42" s="176"/>
      <c r="P42" s="176">
        <f>'実質公債費比率（分子）の構造'!O$52</f>
        <v>351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60</v>
      </c>
      <c r="C45" s="176"/>
      <c r="D45" s="176"/>
      <c r="E45" s="176">
        <f>'実質公債費比率（分子）の構造'!L$49</f>
        <v>5</v>
      </c>
      <c r="F45" s="176"/>
      <c r="G45" s="176"/>
      <c r="H45" s="176">
        <f>'実質公債費比率（分子）の構造'!M$49</f>
        <v>5</v>
      </c>
      <c r="I45" s="176"/>
      <c r="J45" s="176"/>
      <c r="K45" s="176">
        <f>'実質公債費比率（分子）の構造'!N$49</f>
        <v>0</v>
      </c>
      <c r="L45" s="176"/>
      <c r="M45" s="176"/>
      <c r="N45" s="176">
        <f>'実質公債費比率（分子）の構造'!O$49</f>
        <v>0</v>
      </c>
      <c r="O45" s="176"/>
      <c r="P45" s="176"/>
    </row>
    <row r="46" spans="1:16" x14ac:dyDescent="0.2">
      <c r="A46" s="176" t="s">
        <v>64</v>
      </c>
      <c r="B46" s="176">
        <f>'実質公債費比率（分子）の構造'!K$48</f>
        <v>136</v>
      </c>
      <c r="C46" s="176"/>
      <c r="D46" s="176"/>
      <c r="E46" s="176">
        <f>'実質公債費比率（分子）の構造'!L$48</f>
        <v>139</v>
      </c>
      <c r="F46" s="176"/>
      <c r="G46" s="176"/>
      <c r="H46" s="176">
        <f>'実質公債費比率（分子）の構造'!M$48</f>
        <v>143</v>
      </c>
      <c r="I46" s="176"/>
      <c r="J46" s="176"/>
      <c r="K46" s="176">
        <f>'実質公債費比率（分子）の構造'!N$48</f>
        <v>147</v>
      </c>
      <c r="L46" s="176"/>
      <c r="M46" s="176"/>
      <c r="N46" s="176">
        <f>'実質公債費比率（分子）の構造'!O$48</f>
        <v>137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388</v>
      </c>
      <c r="C49" s="176"/>
      <c r="D49" s="176"/>
      <c r="E49" s="176">
        <f>'実質公債費比率（分子）の構造'!L$45</f>
        <v>363</v>
      </c>
      <c r="F49" s="176"/>
      <c r="G49" s="176"/>
      <c r="H49" s="176">
        <f>'実質公債費比率（分子）の構造'!M$45</f>
        <v>380</v>
      </c>
      <c r="I49" s="176"/>
      <c r="J49" s="176"/>
      <c r="K49" s="176">
        <f>'実質公債費比率（分子）の構造'!N$45</f>
        <v>418</v>
      </c>
      <c r="L49" s="176"/>
      <c r="M49" s="176"/>
      <c r="N49" s="176">
        <f>'実質公債費比率（分子）の構造'!O$45</f>
        <v>437</v>
      </c>
      <c r="O49" s="176"/>
      <c r="P49" s="176"/>
    </row>
    <row r="50" spans="1:16" x14ac:dyDescent="0.2">
      <c r="A50" s="176" t="s">
        <v>67</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134</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185</v>
      </c>
      <c r="M50" s="176" t="e">
        <f>NA()</f>
        <v>#N/A</v>
      </c>
      <c r="N50" s="176" t="e">
        <f>NA()</f>
        <v>#N/A</v>
      </c>
      <c r="O50" s="176">
        <f>IF(ISNUMBER('実質公債費比率（分子）の構造'!O$53),'実質公債費比率（分子）の構造'!O$53,NA())</f>
        <v>223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4568</v>
      </c>
      <c r="E56" s="175"/>
      <c r="F56" s="175"/>
      <c r="G56" s="175">
        <f>'将来負担比率（分子）の構造'!J$52</f>
        <v>4652</v>
      </c>
      <c r="H56" s="175"/>
      <c r="I56" s="175"/>
      <c r="J56" s="175">
        <f>'将来負担比率（分子）の構造'!K$52</f>
        <v>4533</v>
      </c>
      <c r="K56" s="175"/>
      <c r="L56" s="175"/>
      <c r="M56" s="175">
        <f>'将来負担比率（分子）の構造'!L$52</f>
        <v>4314</v>
      </c>
      <c r="N56" s="175"/>
      <c r="O56" s="175"/>
      <c r="P56" s="175">
        <f>'将来負担比率（分子）の構造'!M$52</f>
        <v>4111</v>
      </c>
    </row>
    <row r="57" spans="1:16" x14ac:dyDescent="0.2">
      <c r="A57" s="175" t="s">
        <v>42</v>
      </c>
      <c r="B57" s="175"/>
      <c r="C57" s="175"/>
      <c r="D57" s="175">
        <f>'将来負担比率（分子）の構造'!I$51</f>
        <v>63</v>
      </c>
      <c r="E57" s="175"/>
      <c r="F57" s="175"/>
      <c r="G57" s="175">
        <f>'将来負担比率（分子）の構造'!J$51</f>
        <v>53</v>
      </c>
      <c r="H57" s="175"/>
      <c r="I57" s="175"/>
      <c r="J57" s="175">
        <f>'将来負担比率（分子）の構造'!K$51</f>
        <v>53</v>
      </c>
      <c r="K57" s="175"/>
      <c r="L57" s="175"/>
      <c r="M57" s="175">
        <f>'将来負担比率（分子）の構造'!L$51</f>
        <v>42</v>
      </c>
      <c r="N57" s="175"/>
      <c r="O57" s="175"/>
      <c r="P57" s="175">
        <f>'将来負担比率（分子）の構造'!M$51</f>
        <v>37</v>
      </c>
    </row>
    <row r="58" spans="1:16" x14ac:dyDescent="0.2">
      <c r="A58" s="175" t="s">
        <v>41</v>
      </c>
      <c r="B58" s="175"/>
      <c r="C58" s="175"/>
      <c r="D58" s="175">
        <f>'将来負担比率（分子）の構造'!I$50</f>
        <v>3484</v>
      </c>
      <c r="E58" s="175"/>
      <c r="F58" s="175"/>
      <c r="G58" s="175">
        <f>'将来負担比率（分子）の構造'!J$50</f>
        <v>2798</v>
      </c>
      <c r="H58" s="175"/>
      <c r="I58" s="175"/>
      <c r="J58" s="175">
        <f>'将来負担比率（分子）の構造'!K$50</f>
        <v>3544</v>
      </c>
      <c r="K58" s="175"/>
      <c r="L58" s="175"/>
      <c r="M58" s="175">
        <f>'将来負担比率（分子）の構造'!L$50</f>
        <v>3801</v>
      </c>
      <c r="N58" s="175"/>
      <c r="O58" s="175"/>
      <c r="P58" s="175">
        <f>'将来負担比率（分子）の構造'!M$50</f>
        <v>3873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429</v>
      </c>
      <c r="C62" s="175"/>
      <c r="D62" s="175"/>
      <c r="E62" s="175">
        <f>'将来負担比率（分子）の構造'!J$45</f>
        <v>389</v>
      </c>
      <c r="F62" s="175"/>
      <c r="G62" s="175"/>
      <c r="H62" s="175">
        <f>'将来負担比率（分子）の構造'!K$45</f>
        <v>354</v>
      </c>
      <c r="I62" s="175"/>
      <c r="J62" s="175"/>
      <c r="K62" s="175">
        <f>'将来負担比率（分子）の構造'!L$45</f>
        <v>338</v>
      </c>
      <c r="L62" s="175"/>
      <c r="M62" s="175"/>
      <c r="N62" s="175">
        <f>'将来負担比率（分子）の構造'!M$45</f>
        <v>315</v>
      </c>
      <c r="O62" s="175"/>
      <c r="P62" s="175"/>
    </row>
    <row r="63" spans="1:16" x14ac:dyDescent="0.2">
      <c r="A63" s="175" t="s">
        <v>34</v>
      </c>
      <c r="B63" s="175">
        <f>'将来負担比率（分子）の構造'!I$44</f>
        <v>21</v>
      </c>
      <c r="C63" s="175"/>
      <c r="D63" s="175"/>
      <c r="E63" s="175">
        <f>'将来負担比率（分子）の構造'!J$44</f>
        <v>7</v>
      </c>
      <c r="F63" s="175"/>
      <c r="G63" s="175"/>
      <c r="H63" s="175">
        <f>'将来負担比率（分子）の構造'!K$44</f>
        <v>2</v>
      </c>
      <c r="I63" s="175"/>
      <c r="J63" s="175"/>
      <c r="K63" s="175">
        <f>'将来負担比率（分子）の構造'!L$44</f>
        <v>2</v>
      </c>
      <c r="L63" s="175"/>
      <c r="M63" s="175"/>
      <c r="N63" s="175">
        <f>'将来負担比率（分子）の構造'!M$44</f>
        <v>1</v>
      </c>
      <c r="O63" s="175"/>
      <c r="P63" s="175"/>
    </row>
    <row r="64" spans="1:16" x14ac:dyDescent="0.2">
      <c r="A64" s="175" t="s">
        <v>33</v>
      </c>
      <c r="B64" s="175">
        <f>'将来負担比率（分子）の構造'!I$43</f>
        <v>2021</v>
      </c>
      <c r="C64" s="175"/>
      <c r="D64" s="175"/>
      <c r="E64" s="175">
        <f>'将来負担比率（分子）の構造'!J$43</f>
        <v>1999</v>
      </c>
      <c r="F64" s="175"/>
      <c r="G64" s="175"/>
      <c r="H64" s="175">
        <f>'将来負担比率（分子）の構造'!K$43</f>
        <v>1982</v>
      </c>
      <c r="I64" s="175"/>
      <c r="J64" s="175"/>
      <c r="K64" s="175">
        <f>'将来負担比率（分子）の構造'!L$43</f>
        <v>1969</v>
      </c>
      <c r="L64" s="175"/>
      <c r="M64" s="175"/>
      <c r="N64" s="175">
        <f>'将来負担比率（分子）の構造'!M$43</f>
        <v>1876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5132</v>
      </c>
      <c r="C66" s="175"/>
      <c r="D66" s="175"/>
      <c r="E66" s="175">
        <f>'将来負担比率（分子）の構造'!J$41</f>
        <v>5740</v>
      </c>
      <c r="F66" s="175"/>
      <c r="G66" s="175"/>
      <c r="H66" s="175">
        <f>'将来負担比率（分子）の構造'!K$41</f>
        <v>5692</v>
      </c>
      <c r="I66" s="175"/>
      <c r="J66" s="175"/>
      <c r="K66" s="175">
        <f>'将来負担比率（分子）の構造'!L$41</f>
        <v>5252</v>
      </c>
      <c r="L66" s="175"/>
      <c r="M66" s="175"/>
      <c r="N66" s="175">
        <f>'将来負担比率（分子）の構造'!M$41</f>
        <v>4979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633</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578</v>
      </c>
      <c r="C72" s="179">
        <f>基金残高に係る経年分析!G55</f>
        <v>678</v>
      </c>
      <c r="D72" s="179">
        <f>基金残高に係る経年分析!H55</f>
        <v>678</v>
      </c>
    </row>
    <row r="73" spans="1:16" x14ac:dyDescent="0.2">
      <c r="A73" s="178" t="s">
        <v>74</v>
      </c>
      <c r="B73" s="179">
        <f>基金残高に係る経年分析!F56</f>
        <v>782</v>
      </c>
      <c r="C73" s="179">
        <f>基金残高に係る経年分析!G56</f>
        <v>889</v>
      </c>
      <c r="D73" s="179">
        <f>基金残高に係る経年分析!H56</f>
        <v>919</v>
      </c>
    </row>
    <row r="74" spans="1:16" x14ac:dyDescent="0.2">
      <c r="A74" s="178" t="s">
        <v>75</v>
      </c>
      <c r="B74" s="179">
        <f>基金残高に係る経年分析!F57</f>
        <v>2188</v>
      </c>
      <c r="C74" s="179">
        <f>基金残高に係る経年分析!G57</f>
        <v>2238</v>
      </c>
      <c r="D74" s="179">
        <f>基金残高に係る経年分析!H57</f>
        <v>2282</v>
      </c>
    </row>
  </sheetData>
  <sheetProtection algorithmName="SHA-512" hashValue="ZwRrZ/lDraB2rZAQKTJ/QoUeO9GxK4uqJLhxO2CqiP6AatbA7oz28y8zMOmrEleniGsOWQ8NEXmr2p5PgNj18g==" saltValue="Up0UpCqWVWGN8ZUECVyH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2025-03-19T05:33:34Z</cp:lastPrinted>
  <dcterms:created xsi:type="dcterms:W3CDTF">2025-02-19T04:28:05Z</dcterms:created>
  <dcterms:modified xsi:type="dcterms:W3CDTF">2025-03-19T05:33:39Z</dcterms:modified>
  <cp:category/>
</cp:coreProperties>
</file>